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120" windowHeight="12375" activeTab="4"/>
  </bookViews>
  <sheets>
    <sheet name="工程项目总价表" sheetId="5" r:id="rId1"/>
    <sheet name="雪花清洗设备" sheetId="21" r:id="rId2"/>
    <sheet name="三涂四烤自动喷涂设备" sheetId="6" r:id="rId3"/>
    <sheet name="净化抽供风系统工程" sheetId="15" r:id="rId4"/>
    <sheet name="无尘车间彩钢板结构装修工程（包含地面）" sheetId="20" r:id="rId5"/>
    <sheet name="设备供电、照明工程" sheetId="16" r:id="rId6"/>
    <sheet name="空压管道工程" sheetId="17" r:id="rId7"/>
    <sheet name="车间空调工程" sheetId="18" r:id="rId8"/>
    <sheet name="主电缆安装工程" sheetId="22" r:id="rId9"/>
    <sheet name="弱电安装工程" sheetId="19" r:id="rId10"/>
  </sheets>
  <externalReferences>
    <externalReference r:id="rId11"/>
  </externalReferences>
  <definedNames>
    <definedName name="_xlnm._FilterDatabase" localSheetId="7" hidden="1">车间空调工程!#REF!</definedName>
    <definedName name="_xlnm._FilterDatabase" localSheetId="0" hidden="1">工程项目总价表!$A$1:$E$1</definedName>
    <definedName name="_xlnm._FilterDatabase" localSheetId="3" hidden="1">净化抽供风系统工程!#REF!</definedName>
    <definedName name="_xlnm._FilterDatabase" localSheetId="6" hidden="1">空压管道工程!#REF!</definedName>
    <definedName name="_xlnm._FilterDatabase" localSheetId="9" hidden="1">弱电安装工程!#REF!</definedName>
    <definedName name="_xlnm._FilterDatabase" localSheetId="2" hidden="1">三涂四烤自动喷涂设备!$A$1:$H$14</definedName>
    <definedName name="_xlnm._FilterDatabase" localSheetId="5" hidden="1">设备供电、照明工程!#REF!</definedName>
    <definedName name="_xlnm._FilterDatabase" localSheetId="4" hidden="1">#REF!</definedName>
    <definedName name="_xlnm._FilterDatabase" localSheetId="1" hidden="1">雪花清洗设备!#REF!</definedName>
    <definedName name="_xlnm._FilterDatabase" localSheetId="8" hidden="1">主电缆安装工程!#REF!</definedName>
    <definedName name="_xlnm.Print_Area" localSheetId="0">工程项目总价表!$A$1:$F$20</definedName>
    <definedName name="_xlnm.Print_Area" localSheetId="2">三涂四烤自动喷涂设备!$A$1:$J$43</definedName>
    <definedName name="_xlnm.Print_Area" localSheetId="4">'无尘车间彩钢板结构装修工程（包含地面）'!$A$1:$J$27</definedName>
  </definedNames>
  <calcPr calcId="124519"/>
</workbook>
</file>

<file path=xl/calcChain.xml><?xml version="1.0" encoding="utf-8"?>
<calcChain xmlns="http://schemas.openxmlformats.org/spreadsheetml/2006/main">
  <c r="E14" i="5"/>
  <c r="E15"/>
  <c r="E16" s="1"/>
  <c r="H4" i="21"/>
  <c r="H5"/>
  <c r="H6"/>
  <c r="H7"/>
  <c r="H8"/>
  <c r="H9"/>
  <c r="H10"/>
  <c r="H11"/>
  <c r="H4" i="6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41"/>
  <c r="H42"/>
  <c r="H43"/>
  <c r="H4" i="15"/>
  <c r="H5"/>
  <c r="H6"/>
  <c r="H7"/>
  <c r="H8"/>
  <c r="H9"/>
  <c r="H10"/>
  <c r="H11"/>
  <c r="H12"/>
  <c r="H13"/>
  <c r="H14"/>
  <c r="H15"/>
  <c r="H16"/>
  <c r="H17"/>
  <c r="H18"/>
  <c r="H4" i="20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4" i="16"/>
  <c r="H5"/>
  <c r="H6"/>
  <c r="H7"/>
  <c r="H8"/>
  <c r="H9"/>
  <c r="H8" i="17"/>
  <c r="H9"/>
  <c r="H10"/>
  <c r="H4" i="18"/>
  <c r="H5"/>
  <c r="H6"/>
  <c r="H7"/>
  <c r="H8"/>
  <c r="H9"/>
  <c r="H10"/>
  <c r="H4" i="22"/>
  <c r="H5"/>
  <c r="H6"/>
  <c r="H7"/>
  <c r="H8"/>
  <c r="H4" i="19"/>
  <c r="H6"/>
  <c r="H7"/>
  <c r="H8"/>
  <c r="H9"/>
</calcChain>
</file>

<file path=xl/sharedStrings.xml><?xml version="1.0" encoding="utf-8"?>
<sst xmlns="http://schemas.openxmlformats.org/spreadsheetml/2006/main" count="467" uniqueCount="234">
  <si>
    <t>工程项目总价表</t>
  </si>
  <si>
    <t>工程名称：喷涂车间建设工程（预留水性）                                                                  单位：元（人民币）</t>
  </si>
  <si>
    <t>序号</t>
  </si>
  <si>
    <t xml:space="preserve"> 单项工程名称</t>
  </si>
  <si>
    <t>单项工程造价</t>
  </si>
  <si>
    <t>备注</t>
  </si>
  <si>
    <t>三涂四烤自动喷涂设备</t>
  </si>
  <si>
    <t>雪花清洗设备</t>
  </si>
  <si>
    <t>无尘车间彩钢板结构装修工程</t>
  </si>
  <si>
    <t>车间净化抽供风工程</t>
  </si>
  <si>
    <t>动力工程（设备供电、照明）</t>
  </si>
  <si>
    <t>空压管道工程</t>
  </si>
  <si>
    <t>车间空调安装工程</t>
  </si>
  <si>
    <t>弱电安装工程</t>
  </si>
  <si>
    <t>主电缆安装工程</t>
  </si>
  <si>
    <t>合计(不含税）</t>
  </si>
  <si>
    <t>含税价</t>
  </si>
  <si>
    <t>工程总造价（人民币大写）</t>
  </si>
  <si>
    <t>备注：该工程清单明确了主要配置要求及明细（包括规格及品牌型号），若有遗漏乙方可提出补充；最终以满足“喷涂线设计要求”资料内容为准。</t>
  </si>
  <si>
    <t>星星科技</t>
  </si>
  <si>
    <t>雪花处理设备                                                                                 单位：元（人民币）</t>
  </si>
  <si>
    <t>项目名称</t>
  </si>
  <si>
    <t>规格型号</t>
  </si>
  <si>
    <t>数量</t>
  </si>
  <si>
    <t>单位</t>
  </si>
  <si>
    <t>人工</t>
  </si>
  <si>
    <t>材料</t>
  </si>
  <si>
    <t>合计</t>
  </si>
  <si>
    <t>品牌</t>
  </si>
  <si>
    <t>DSJ干冰雪清洗机</t>
  </si>
  <si>
    <t>一、CO2主机
1、AIR系统（德国）
2、AIR流量器
3、CO2系统（德国）
4、CO2流量器
5、压力变送器（德国）
6、主件采用德国进口件
二、恒温机 CO2温度控制 正负0.5度
三、电器控制
1、触摸屏
2、PLC控制
3、DSJet系统操作软件
通过PLC能调节CO2温
度，保存或传输生产
时使用参数到线体主
控制柜
四、DSJ喷嘴组：DSJet D12 2 组
五、清洗模组：D12DSJ专利产品
六、CO2电磁阀
七、CO²高压保温管
八、压缩空气管
九、分气模块
十、气管固定块
十一、波 纹 管 
十二、静电除尘系统 2组
十三、静电发生器
十四、CO2浓度报警器</t>
  </si>
  <si>
    <t>台</t>
  </si>
  <si>
    <t>DSJ</t>
  </si>
  <si>
    <t>雪花增压系统</t>
  </si>
  <si>
    <t>工作介质：液态二氧化碳
增压泵（气驱动） 1﹕15 一备一用
驱动空气工作压力6-10bar空气耗气量大于100Ln/min 硬管系统：SUS304
管道安全阀</t>
  </si>
  <si>
    <t>套</t>
  </si>
  <si>
    <t>二氧化碳输送管路</t>
  </si>
  <si>
    <t>工作介质：液态二氧化碳
不锈钢过滤器
不锈钢输送管及配件
球阀、泄压阀、安全阀
微启动安全阀
低温截止阀
管路保温：发泡保温材料、镀锌板</t>
  </si>
  <si>
    <t>米</t>
  </si>
  <si>
    <t>液态二氧化碳储气罐</t>
  </si>
  <si>
    <t>5吨1个</t>
  </si>
  <si>
    <t>个</t>
  </si>
  <si>
    <t>辅助项目</t>
  </si>
  <si>
    <t>设备安装费、调试培训费、办理特种设备使用登记证等</t>
  </si>
  <si>
    <t>式</t>
  </si>
  <si>
    <t>税金</t>
  </si>
  <si>
    <t>工程造价</t>
  </si>
  <si>
    <t>三涂三烤自动喷涂设备建设工程                                                                                 单位：元（人民币）</t>
  </si>
  <si>
    <t>手动除尘柜</t>
  </si>
  <si>
    <t>风机:2.2kw多翼式风机
配手动除尘枪+高压发生器</t>
  </si>
  <si>
    <t>室体利旧</t>
  </si>
  <si>
    <t>规格尺寸：W2000*D1400*H2000mm
底架40*40方通制作
室体SUS201-1.2mm不锈钢板制作
接尘槽SUS201-1.5mm不锈钢板制作
台面采用SUS201-1.2mm不锈钢板制作
风机:2.2kw多翼式风机
辅料：螺丝、螺母、垫片、玻璃胶等
配手动除尘枪+高压发生器</t>
  </si>
  <si>
    <t>预热炉</t>
  </si>
  <si>
    <t xml:space="preserve">规格尺寸：以确认图纸为准
立板采用50mm厚烤漆板
顶板采用50mm厚烤漆板
净化铝材及玻璃胶
红外线发热管
发热管吊链
</t>
  </si>
  <si>
    <t>2米自动除尘室室体</t>
  </si>
  <si>
    <t xml:space="preserve">规格尺寸：W2000*D2700*H2000mm
底架40*40方通制作
水槽SUS201-1.5mm不锈钢板制作
立板SUS201-1.2mm不锈钢板制作
顶板SUS201-1.2mm不锈钢板制作
水帘SUS201-1.2mm不锈钢板制作
1/2管道泵
循环水管采用PVC国标给水管件
照明：双支带罩防爆灯
风机:2.2kw离心风机
辅料：螺丝、螺母、垫片、玻璃胶等
</t>
  </si>
  <si>
    <t>2米自动除尘天井</t>
  </si>
  <si>
    <t xml:space="preserve">规格尺寸：W2000*D1400*H740mm
立板采用SPG-1.2mm锌板制作
顶板采用SPG-1.2mm锌板制作
过滤器框架40*60mm扁通制作
过滤器挡板SUS201-1.2mm不锈钢板制作
过滤器：有隔板高效过滤器（99.99%）610×610×70       （风量:1000h/m³)
</t>
  </si>
  <si>
    <t>除尘装置</t>
  </si>
  <si>
    <t xml:space="preserve">静电风咀，一拖四
风咀安装架
气控柜
</t>
  </si>
  <si>
    <t>stickon</t>
  </si>
  <si>
    <t>2米雪花处理室室体</t>
  </si>
  <si>
    <t>2米雪花处理天井</t>
  </si>
  <si>
    <t>4.5米固定枪喷漆室室体</t>
  </si>
  <si>
    <t xml:space="preserve">规格尺寸：W4500*D4450*H2200mm
底架40*40方通制作
水槽SUS304-1.5mm不锈钢板制作
立板SUS304-1.0mm不锈钢板制作
顶板SUS304-1.0mm不锈钢板制作
水濂SUS304-1.2mm不锈钢板制作
辅料：不锈钢螺丝、螺母、垫片、玻璃胶等
</t>
  </si>
  <si>
    <t>喷漆室供风天井</t>
  </si>
  <si>
    <t>规格尺寸：W4500*D2100*H700mm
立板采用SPG-1.2mm锌板制作
顶板采用SPG-1.2mm锌板制作
过滤器框架40*60mm不锈钢扁通制作
过滤器挡板SUS201-1.2mm不锈钢板制作
过滤器：有隔板高效过滤器（99.99%）610×610×70       （风量:1000h/m³)</t>
  </si>
  <si>
    <t>喷漆室排风系统</t>
  </si>
  <si>
    <t xml:space="preserve">排风机:15kw离心风机（伍隆）
风机底架
阻尼弹簧型减震器
</t>
  </si>
  <si>
    <t>伍隆</t>
  </si>
  <si>
    <t>喷漆室水循环系统</t>
  </si>
  <si>
    <t>小循环水泵：液下泵3.7KW（源立） 3台
大循环水泵：液下泵11KW（源立） 1台 （补水用）
PVC国标给水管件（联塑）</t>
  </si>
  <si>
    <t>源立</t>
  </si>
  <si>
    <t>流平段</t>
  </si>
  <si>
    <t xml:space="preserve">规格尺寸：参见图纸
立板采用50mm厚单面304不锈钢岩棉板
顶板采用50mm厚单面304不锈钢岩棉板
净化铝材
辅料：拉钉、无硅玻璃胶等
</t>
  </si>
  <si>
    <t>1#IR均化炉保温室体</t>
  </si>
  <si>
    <t xml:space="preserve">规格：以图纸为准
侧板采用50mm厚单面304不锈钢岩棉板
顶板采用50mm厚单面304不锈钢岩棉板
外包边：SUS201-1.0mm不锈钢板制作
检修门
辅料：铝材、无硅玻璃胶、拉钉
</t>
  </si>
  <si>
    <t>1#IR均化炉加热单元</t>
  </si>
  <si>
    <t xml:space="preserve">发热管：1KW/220V(精达/贺利氏)
发热管罩：铝合金型材制作
安装支架：不锈钢材质
设计温度： 80℃±3℃
辅料：无硅玻璃胶，不锈钢拉钉。
</t>
  </si>
  <si>
    <t>2#IR均化炉保温室体</t>
  </si>
  <si>
    <t>2#IR均化炉加热单元</t>
  </si>
  <si>
    <t>3#IR均化炉保温室体</t>
  </si>
  <si>
    <t>3#IR均化炉加热单元</t>
  </si>
  <si>
    <t>4#PU固化炉保温室体</t>
  </si>
  <si>
    <t>4#PU固化炉加热单元</t>
  </si>
  <si>
    <t xml:space="preserve">发热管：1KW/220V (精达/贺利氏)
发热管罩：铝合金型材制作
安装支架：不锈钢材质
设计温度： 常温到100℃可调，温度误差3度
辅料：无硅玻璃胶，不锈钢拉钉。
</t>
  </si>
  <si>
    <t>UV固化炉</t>
  </si>
  <si>
    <t xml:space="preserve">室体
规格尺寸：L4000*W2000*H2800mm
立板：50mm单面304不锈钢岩棉板制作
顶板：50mm单面304不锈钢玻镁板制作
地板：SUS201-1.0mm不锈钢板制作
检修门
供风天井
规格尺寸：L3000*W1400*H700mm
立板采用SPG-1.2mm锌板制作
顶板采用SPG-1.2mm锌板制作
过滤器框架：40*60mm不锈钢方通制作
过滤器：H13耐温高效过滤器，双面胶/网610×610×70       （风量:1000h/m³)
UV灯及电控
UV灯架：40*60mm不锈钢扁通+A3钢滑块
UV灯+无级电源，5.6kw 9支
控制系统
</t>
  </si>
  <si>
    <t>蓝宇</t>
  </si>
  <si>
    <t>UV炉排风系统</t>
  </si>
  <si>
    <t>风机:4kw离心风机
风机底架
阻尼弹簧型减震器
风机延迟关闭</t>
  </si>
  <si>
    <t>Spindle台式输送机</t>
  </si>
  <si>
    <t xml:space="preserve">输送线总长：601米
机架:40*40方通
台板：SUS304-1.0mm
轨道：SUS304-2.0mm
50.8标准型“品”字双排链条（兴铧）
链轮
驱动:3HP （东元） 6台
减速机：135型60：1 6台
自动张紧
辅料：螺丝、螺母、垫片
</t>
  </si>
  <si>
    <t>东元</t>
  </si>
  <si>
    <t>一次治具（152.4mm间距）</t>
  </si>
  <si>
    <t>标准治具（兴铧）</t>
  </si>
  <si>
    <t>兴铧</t>
  </si>
  <si>
    <t>自转装置</t>
  </si>
  <si>
    <t>自转板+自转马达</t>
  </si>
  <si>
    <t>三涂三烤线喷枪1</t>
  </si>
  <si>
    <t>型号：WA-101岩田（油性漆用）配微调</t>
  </si>
  <si>
    <t>支</t>
  </si>
  <si>
    <t>岩田</t>
  </si>
  <si>
    <t>三涂三烤线喷枪2</t>
  </si>
  <si>
    <t>型号：LRA-200-122p岩田金枪（油性漆用）配微调</t>
  </si>
  <si>
    <t>不锈钢喷枪支架</t>
  </si>
  <si>
    <t>不锈钢标准枪架，带刻度</t>
  </si>
  <si>
    <t>供漆模组</t>
  </si>
  <si>
    <t>308#气动双隔膜铸铝泵
不锈钢涂料过滤器（100目）
涂料调压阀
背压阀
搅拌器：5加仑
油管、气管
备注:油性漆用</t>
  </si>
  <si>
    <t>固瑞克</t>
  </si>
  <si>
    <t>喷枪控制柜</t>
  </si>
  <si>
    <t xml:space="preserve">电磁阀（亚德克）
压力表（艾美利亚）
计时器
</t>
  </si>
  <si>
    <t>打样喷房</t>
  </si>
  <si>
    <t xml:space="preserve">规格尺寸：L2000*W1840*H2000
室体采用SUS-1.2mm不锈钢板制作
水幕采用SUS-1.2mm不锈钢板制作
水槽采用SUS-1.5mm不锈钢板制作
排水过滤装置采用不锈钢板制作
天井立板/顶板采用SPG-1.2mm镀锌板制作
过滤器框架采用40*60不锈钢扁通制作
过滤器采用H13高效过滤器
循环水泵：1HP
循环管路：联塑PVC管
抽风机：4-72-4KW离心风机（伍隆）
打样手喷枪：W71 2支岩田
</t>
  </si>
  <si>
    <t>PVC皮带输送</t>
  </si>
  <si>
    <t>规格尺寸：L7000*W700*H750mm  4条
规格尺寸：L8000*W700*H750mm  4条
8米皮带线 2条 利旧
7米皮带线 4条 利旧
6米皮带线改8米  1条
6.8米皮带线改8米 1条</t>
  </si>
  <si>
    <t>条</t>
  </si>
  <si>
    <t>参考利旧清单和设计图纸</t>
  </si>
  <si>
    <t>UV机</t>
  </si>
  <si>
    <t>机台参数需符合产品要求</t>
  </si>
  <si>
    <t>冷光机</t>
  </si>
  <si>
    <t>机台参数需符合产品要求
架印刷流水线上</t>
  </si>
  <si>
    <t>车间净化抽供风系统工程                                                                  单位：元（人民币）</t>
  </si>
  <si>
    <t>三涂线供排风管路</t>
  </si>
  <si>
    <r>
      <t xml:space="preserve">除尘室供排风风管：SPG-1.0mm
喷漆室供风风管：SPG-1.0mm
</t>
    </r>
    <r>
      <rPr>
        <sz val="10"/>
        <color indexed="10"/>
        <rFont val="宋体"/>
        <charset val="134"/>
      </rPr>
      <t>喷漆室排风风管：SUS304-1.0mm</t>
    </r>
    <r>
      <rPr>
        <sz val="10"/>
        <rFont val="宋体"/>
        <charset val="134"/>
      </rPr>
      <t xml:space="preserve">
UV供排风风管：SPG-0.8mm
</t>
    </r>
  </si>
  <si>
    <t>上下件区、装夹区、全检区及丝印车间供排风管路</t>
  </si>
  <si>
    <t>SPG-0.6/0.8mm</t>
  </si>
  <si>
    <t>除尘室供风柜</t>
  </si>
  <si>
    <t xml:space="preserve">通风量：8000CMH
底板铺设SUS201-1.5不锈钢板
底架采用8#槽钢制作
壳体采用50mm厚聚氨酯板
过滤器框架SUS201-40*40mm不锈钢方通
工艺流程：
G4板式初效过滤器
F6袋式中效过滤器
F8袋式中效过滤器
风机:4-72-4kw离心风机（伍隆）
压差开关+指针式压力表
检修门
</t>
  </si>
  <si>
    <t xml:space="preserve">过滤器尺寸统一为：595*595*500    （风量:3400h/m³)
</t>
  </si>
  <si>
    <t>雪花室供风柜</t>
  </si>
  <si>
    <t>喷房供风柜</t>
  </si>
  <si>
    <r>
      <t xml:space="preserve">通风量：24000CMH
底架：10#槽钢
底板铺设SUS201-1.5不锈钢板
壳体采用50mm聚氨酯板
过滤器框架SUS201-40*40mm不锈钢方通
工艺流程：
湿帘：0.5HP管道泵+100mm厚湿帘纸
G4板式初效过滤器
F6袋式中效过滤器
F8袋式中效过滤器
风机:4-72-15kw离心风机（伍隆）
自动补水装置（浮球开关）
压差开关+指针式压力表
辅料：螺丝、螺母、垫片、玻璃胶等
检修门
</t>
    </r>
    <r>
      <rPr>
        <sz val="10"/>
        <color indexed="10"/>
        <rFont val="宋体"/>
        <charset val="134"/>
      </rPr>
      <t>预留冰水盘管及加湿器位置</t>
    </r>
    <r>
      <rPr>
        <sz val="10"/>
        <rFont val="宋体"/>
        <charset val="134"/>
      </rPr>
      <t xml:space="preserve">
</t>
    </r>
  </si>
  <si>
    <t>UV炉供风柜</t>
  </si>
  <si>
    <t xml:space="preserve">通风量：12000CMH
底板铺设SUS201-1.5不锈钢板
底架采用8#槽钢制作
壳体采用50mm厚聚氨酯板
过滤器框架SUS201-40*40mm不锈钢方通
工艺流程：
G4板式初效过滤器
F6袋式中效过滤器
F8袋式中效过滤器
风机:4-72-4kw离心风机（伍隆）
压差开关+指针式压力表
检修门
</t>
  </si>
  <si>
    <t>打样风柜</t>
  </si>
  <si>
    <t xml:space="preserve">通风量：8000CMH
底架：8#槽钢
底板铺设SUS201-1.5不锈钢板
壳体采用50mm聚氨酯板
过滤器框架SUS201-40*40mm不锈钢方通
工艺流程：
G4板式初效过滤器
F6袋式中效过滤器
F8袋式中效过滤器
风机:4-72-4kw离心风机（伍隆）
自动补水装置（浮球开关）
压差开关+指针式压力表
辅料：螺丝、螺母、垫片、玻璃胶等
检修门
</t>
  </si>
  <si>
    <t>YSW</t>
  </si>
  <si>
    <t>喷漆线上件区、下件区、装夹区及全检区风柜</t>
  </si>
  <si>
    <r>
      <t xml:space="preserve">通风量：30000CMH
底架：8#槽钢
底板铺设SUS201-1.5不锈钢板
壳体采用50mm聚氨酯板
过滤器框架SUS201-40*40mm不锈钢方通
工艺流程：
G4板式初效过滤器
F6袋式中效过滤器
F8袋式中效过滤器
冷水盘管
</t>
    </r>
    <r>
      <rPr>
        <sz val="10"/>
        <color indexed="10"/>
        <rFont val="宋体"/>
        <charset val="134"/>
      </rPr>
      <t>风机:4-72-7.5KW离心风机（伍隆） 2台
4-72-11KW离心风机（伍隆） 1台</t>
    </r>
    <r>
      <rPr>
        <sz val="10"/>
        <rFont val="宋体"/>
        <charset val="134"/>
      </rPr>
      <t xml:space="preserve">
自动补水装置（浮球开关）
压差开关+指针式压力表
比例阀
辅料：螺丝、螺母、垫片、玻璃胶等
检修门
</t>
    </r>
  </si>
  <si>
    <t xml:space="preserve">装夹区、上下件区、全检区共用一台风柜，风机独立，过滤器尺寸统一为：595*595*500    （风量:3400h/m³)
</t>
  </si>
  <si>
    <t>周转车间风柜</t>
  </si>
  <si>
    <t xml:space="preserve">通风量：22000CMH
底架：8#槽钢
底板铺设SUS201-1.5不锈钢板
壳体采用50mm聚氨酯板
过滤器框架SUS201-40*40mm不锈钢方通
工艺流程：
G4板式初效过滤器
F6袋式中效过滤器
F8袋式中效过滤器
风机:4-72-15kw离心风机（伍隆）
自动补水装置（浮球开关）
压差开关+指针式压力表
辅料：螺丝、螺母、垫片、玻璃胶等
检修门
</t>
  </si>
  <si>
    <t>过滤器尺寸统一为：595*595*500    （风量:3400h/m³)</t>
  </si>
  <si>
    <t>丝印车间风柜</t>
  </si>
  <si>
    <t>上下件区冰水机主机</t>
  </si>
  <si>
    <t>检修维护保养安装（装夹区、上下件区、喷房过道、供油房，单独可控）</t>
  </si>
  <si>
    <t>利旧珠海冰水机（维修搬迁安装）</t>
  </si>
  <si>
    <t>冰水管路</t>
  </si>
  <si>
    <t>冷冻水泵：7.5KW管道泵1台（源立）
冷冻水管：DN100镀锌管（国优）
冷冻水管保温：30mm黑色橡塑棉（B1级）
比例旁通阀1个（霍尼韦尔）
缓冲水箱
控制系统（YSW）
冷却水塔（广良）</t>
  </si>
  <si>
    <t>无尘车间彩钢板结构装修工程                                                              单位：元（人民币）</t>
  </si>
  <si>
    <t>隔墙</t>
  </si>
  <si>
    <t>50mm双面彩涂岩棉板隔墙(利旧部分）</t>
  </si>
  <si>
    <t>平方</t>
  </si>
  <si>
    <t>利旧</t>
  </si>
  <si>
    <t>50mm双面彩涂岩棉板隔墙(新增部分）</t>
  </si>
  <si>
    <t>中达</t>
  </si>
  <si>
    <t>5#不锈钢方通+12mm钢化玻璃</t>
  </si>
  <si>
    <t>国优</t>
  </si>
  <si>
    <t>吊顶</t>
  </si>
  <si>
    <t>50mm双面彩涂玻镁板（H2.8m）（利旧部分）</t>
  </si>
  <si>
    <t>50mm双面彩涂玻镁板（H2.8m）（新增部分）</t>
  </si>
  <si>
    <t>不锈钢地板</t>
  </si>
  <si>
    <t>SUS201-1.2mm</t>
  </si>
  <si>
    <t>净化铝材</t>
  </si>
  <si>
    <t>“50”板专用净化铝材</t>
  </si>
  <si>
    <t>凤铝</t>
  </si>
  <si>
    <t>地板漆</t>
  </si>
  <si>
    <r>
      <t>环氧树脂</t>
    </r>
    <r>
      <rPr>
        <sz val="10"/>
        <color indexed="10"/>
        <rFont val="宋体"/>
        <charset val="134"/>
      </rPr>
      <t>3mm</t>
    </r>
  </si>
  <si>
    <t>包含参观通道</t>
  </si>
  <si>
    <t>滚涂（设备区内）</t>
  </si>
  <si>
    <t>风淋室</t>
  </si>
  <si>
    <t>单人双吹</t>
  </si>
  <si>
    <t>三人双吹</t>
  </si>
  <si>
    <t>电动卷帘门</t>
  </si>
  <si>
    <t>铭鸿鑫</t>
  </si>
  <si>
    <t>油漆传递窗</t>
  </si>
  <si>
    <t>不锈钢材质</t>
  </si>
  <si>
    <t>货淋室</t>
  </si>
  <si>
    <t>需更换门并进行维护保养</t>
  </si>
  <si>
    <t>防撞护栏</t>
  </si>
  <si>
    <t>钢管焊接制作，表面喷漆处理</t>
  </si>
  <si>
    <t>实体砖墙</t>
  </si>
  <si>
    <t>调漆室及油墨房</t>
  </si>
  <si>
    <t>接油槽</t>
  </si>
  <si>
    <t>防泄漏托盘：SUS201-1.2mm制作
抽风喇叭罩：SUS201-1.2mm制作</t>
  </si>
  <si>
    <t>搬迁工程</t>
  </si>
  <si>
    <t>珠海工厂利旧设备拆除及运输；
石排工厂现场废料清理；
螺杆机吊装；
人工及差旅费；</t>
  </si>
  <si>
    <t>参考利旧清单</t>
  </si>
  <si>
    <t>备注：面积参考规划及施工图纸</t>
  </si>
  <si>
    <t>设备供电、照明工程                                                                      单位：元（人民币）</t>
  </si>
  <si>
    <t>车间照明</t>
  </si>
  <si>
    <r>
      <t>喷涂车间内为防爆灯：L1.2米40W防爆双支灯；（</t>
    </r>
    <r>
      <rPr>
        <sz val="10"/>
        <color indexed="10"/>
        <rFont val="宋体"/>
        <charset val="134"/>
      </rPr>
      <t>FSL</t>
    </r>
    <r>
      <rPr>
        <sz val="10"/>
        <rFont val="宋体"/>
        <charset val="134"/>
      </rPr>
      <t>)
上下件区域及其他周转区域为净化灯：L1.2米 36WLED净化灯；(</t>
    </r>
    <r>
      <rPr>
        <sz val="10"/>
        <color indexed="10"/>
        <rFont val="宋体"/>
        <charset val="134"/>
      </rPr>
      <t>FSL</t>
    </r>
    <r>
      <rPr>
        <sz val="10"/>
        <rFont val="宋体"/>
        <charset val="134"/>
      </rPr>
      <t>)</t>
    </r>
  </si>
  <si>
    <t>三涂四烤线中央控制系统</t>
  </si>
  <si>
    <r>
      <t>PLC，含CPU、通讯模块 （</t>
    </r>
    <r>
      <rPr>
        <sz val="10"/>
        <color indexed="10"/>
        <rFont val="宋体"/>
        <charset val="134"/>
      </rPr>
      <t>西门子</t>
    </r>
    <r>
      <rPr>
        <sz val="10"/>
        <rFont val="宋体"/>
        <charset val="134"/>
      </rPr>
      <t>）
10'彩色显示屏 （</t>
    </r>
    <r>
      <rPr>
        <sz val="10"/>
        <color indexed="10"/>
        <rFont val="宋体"/>
        <charset val="134"/>
      </rPr>
      <t>维纶通</t>
    </r>
    <r>
      <rPr>
        <sz val="10"/>
        <rFont val="宋体"/>
        <charset val="134"/>
      </rPr>
      <t>）
电器元件及开关 （</t>
    </r>
    <r>
      <rPr>
        <sz val="10"/>
        <color indexed="10"/>
        <rFont val="宋体"/>
        <charset val="134"/>
      </rPr>
      <t>正泰</t>
    </r>
    <r>
      <rPr>
        <sz val="10"/>
        <rFont val="宋体"/>
        <charset val="134"/>
      </rPr>
      <t>）
变频器 （</t>
    </r>
    <r>
      <rPr>
        <sz val="10"/>
        <color indexed="10"/>
        <rFont val="宋体"/>
        <charset val="134"/>
      </rPr>
      <t>西门子/台达）</t>
    </r>
    <r>
      <rPr>
        <sz val="10"/>
        <rFont val="宋体"/>
        <charset val="134"/>
      </rPr>
      <t xml:space="preserve">
电线电缆 （</t>
    </r>
    <r>
      <rPr>
        <sz val="10"/>
        <color indexed="10"/>
        <rFont val="宋体"/>
        <charset val="134"/>
      </rPr>
      <t>珠江）</t>
    </r>
    <r>
      <rPr>
        <sz val="10"/>
        <rFont val="宋体"/>
        <charset val="134"/>
      </rPr>
      <t xml:space="preserve">
控制电箱 (</t>
    </r>
    <r>
      <rPr>
        <sz val="10"/>
        <color indexed="10"/>
        <rFont val="宋体"/>
        <charset val="134"/>
      </rPr>
      <t>"GGD"低压型)</t>
    </r>
  </si>
  <si>
    <t>增加显示屏参观</t>
  </si>
  <si>
    <t>显示器</t>
  </si>
  <si>
    <t>55寸显示器 （TCL）一台、22寸显示器一台</t>
  </si>
  <si>
    <t>空压管道工程                                                                                单位：元（人民币）</t>
  </si>
  <si>
    <t>压缩空气管道</t>
  </si>
  <si>
    <r>
      <t>压缩空气超级管道</t>
    </r>
    <r>
      <rPr>
        <sz val="10"/>
        <color indexed="10"/>
        <rFont val="宋体"/>
        <charset val="134"/>
      </rPr>
      <t>（铝管）</t>
    </r>
    <r>
      <rPr>
        <sz val="10"/>
        <rFont val="宋体"/>
        <charset val="134"/>
      </rPr>
      <t>接口、配件等五金辅料</t>
    </r>
  </si>
  <si>
    <t>仅管道</t>
  </si>
  <si>
    <t>干燥机</t>
  </si>
  <si>
    <t>佑桥微热再生吸附式干燥机QE-280</t>
  </si>
  <si>
    <t>佑桥</t>
  </si>
  <si>
    <t>过滤器</t>
  </si>
  <si>
    <t>ATS精密过滤器G3001</t>
  </si>
  <si>
    <t>ATS</t>
  </si>
  <si>
    <t>流量计</t>
  </si>
  <si>
    <t>车间空调安装工程                                                                        单位：元（人民币）</t>
  </si>
  <si>
    <t>5匹定频单冷天井式空调</t>
  </si>
  <si>
    <t>型号：利旧
纯铜管含保温及电线
PVC排水管
制冷系统及雪种
主电源线</t>
  </si>
  <si>
    <t>利旧检修安装</t>
  </si>
  <si>
    <t>1.5匹挂壁空调</t>
  </si>
  <si>
    <t>防爆空调</t>
  </si>
  <si>
    <t>型号：BGKT-50
2匹挂式空调3台，5匹3台,3匹1台
纯铜管含保温及电线
PVC排水管
制冷系统及雪种
主电源线</t>
  </si>
  <si>
    <t>宇成</t>
  </si>
  <si>
    <t>新购</t>
  </si>
  <si>
    <t>安装费</t>
  </si>
  <si>
    <t>纯铜管含保温及电线（加厚铜管）
PVC排水管（联塑）
制冷系统及雪种 （环保雪种）
主电源线 （珠江）
开孔及安装</t>
  </si>
  <si>
    <t>主电缆安装工程                                                                                单位：元（人民币）</t>
  </si>
  <si>
    <t>三涂线体及风机水泵主电</t>
  </si>
  <si>
    <t>3*400+2*185（线耳线槽及辅料）</t>
  </si>
  <si>
    <t>项</t>
  </si>
  <si>
    <t>珠江</t>
  </si>
  <si>
    <t>加热系统主电</t>
  </si>
  <si>
    <t>3*240+2*120（线耳线槽及辅料）</t>
  </si>
  <si>
    <t>弱电安装工程                                                                                单位：元（人民币）</t>
  </si>
  <si>
    <t>监控探头及网络传输线</t>
  </si>
  <si>
    <t>与原厂同型号</t>
  </si>
  <si>
    <t>办公位网络接口</t>
  </si>
  <si>
    <t>喷涂区、丝印车间防爆开关及插座</t>
  </si>
  <si>
    <t>防爆插座</t>
  </si>
  <si>
    <t>宇飞</t>
  </si>
</sst>
</file>

<file path=xl/styles.xml><?xml version="1.0" encoding="utf-8"?>
<styleSheet xmlns="http://schemas.openxmlformats.org/spreadsheetml/2006/main">
  <numFmts count="3">
    <numFmt numFmtId="5" formatCode="&quot;¥&quot;#,##0;&quot;¥&quot;\-#,##0"/>
    <numFmt numFmtId="180" formatCode="0_ "/>
    <numFmt numFmtId="181" formatCode="&quot;¥&quot;#,##0.0;&quot;¥&quot;\-#,##0.0"/>
  </numFmts>
  <fonts count="18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b/>
      <sz val="14"/>
      <name val="微软雅黑"/>
      <family val="2"/>
      <charset val="134"/>
    </font>
    <font>
      <b/>
      <sz val="12"/>
      <name val="微软雅黑"/>
      <family val="2"/>
      <charset val="134"/>
    </font>
    <font>
      <sz val="10"/>
      <name val="Arial"/>
      <family val="2"/>
    </font>
    <font>
      <sz val="10"/>
      <color indexed="10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6"/>
      <color theme="1"/>
      <name val="宋体"/>
      <charset val="134"/>
    </font>
    <font>
      <b/>
      <sz val="12"/>
      <color theme="0"/>
      <name val="微软雅黑"/>
      <family val="2"/>
      <charset val="134"/>
    </font>
    <font>
      <sz val="12"/>
      <color theme="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shrinkToFit="1"/>
    </xf>
    <xf numFmtId="18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 shrinkToFit="1"/>
    </xf>
    <xf numFmtId="0" fontId="1" fillId="0" borderId="2" xfId="0" applyFont="1" applyBorder="1" applyAlignment="1">
      <alignment horizontal="left" vertical="top" wrapText="1" shrinkToFit="1"/>
    </xf>
    <xf numFmtId="0" fontId="1" fillId="0" borderId="2" xfId="0" applyFont="1" applyBorder="1">
      <alignment vertical="center"/>
    </xf>
    <xf numFmtId="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1" fillId="0" borderId="6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5" fontId="1" fillId="0" borderId="2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Fill="1">
      <alignment vertical="center"/>
    </xf>
    <xf numFmtId="0" fontId="12" fillId="0" borderId="0" xfId="0" applyFont="1">
      <alignment vertical="center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left" vertical="center" wrapText="1" shrinkToFit="1"/>
    </xf>
    <xf numFmtId="181" fontId="1" fillId="0" borderId="2" xfId="0" applyNumberFormat="1" applyFont="1" applyBorder="1" applyAlignment="1">
      <alignment horizontal="left" vertical="center" wrapText="1"/>
    </xf>
    <xf numFmtId="181" fontId="1" fillId="0" borderId="2" xfId="0" applyNumberFormat="1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 shrinkToFit="1"/>
    </xf>
    <xf numFmtId="0" fontId="12" fillId="0" borderId="2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horizontal="left" vertical="center"/>
    </xf>
    <xf numFmtId="181" fontId="1" fillId="0" borderId="2" xfId="0" applyNumberFormat="1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 shrinkToFit="1"/>
    </xf>
    <xf numFmtId="0" fontId="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top" wrapText="1" shrinkToFit="1"/>
    </xf>
    <xf numFmtId="0" fontId="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4" fontId="6" fillId="0" borderId="0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5" fontId="5" fillId="0" borderId="3" xfId="0" applyNumberFormat="1" applyFont="1" applyFill="1" applyBorder="1" applyAlignment="1">
      <alignment horizontal="center" vertical="center"/>
    </xf>
    <xf numFmtId="5" fontId="7" fillId="0" borderId="2" xfId="0" applyNumberFormat="1" applyFont="1" applyFill="1" applyBorder="1" applyAlignment="1">
      <alignment horizontal="center" vertical="center"/>
    </xf>
    <xf numFmtId="5" fontId="5" fillId="0" borderId="3" xfId="1" applyNumberFormat="1" applyFont="1" applyBorder="1" applyAlignment="1">
      <alignment horizontal="center" vertical="center" wrapText="1"/>
    </xf>
    <xf numFmtId="5" fontId="5" fillId="0" borderId="2" xfId="1" applyNumberFormat="1" applyFont="1" applyBorder="1" applyAlignment="1">
      <alignment horizontal="center" vertical="center" wrapText="1"/>
    </xf>
    <xf numFmtId="0" fontId="16" fillId="0" borderId="0" xfId="0" applyFont="1">
      <alignment vertical="center"/>
    </xf>
    <xf numFmtId="14" fontId="6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5" fontId="7" fillId="0" borderId="3" xfId="1" applyNumberFormat="1" applyFont="1" applyBorder="1" applyAlignment="1">
      <alignment horizontal="center" vertical="center" wrapText="1"/>
    </xf>
    <xf numFmtId="5" fontId="7" fillId="0" borderId="5" xfId="1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 wrapText="1"/>
    </xf>
    <xf numFmtId="0" fontId="14" fillId="5" borderId="3" xfId="1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_ET_STYLE_NoName_00_" xfId="1"/>
    <cellStyle name="常规" xfId="0" builtinId="0"/>
    <cellStyle name="常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04;&#30427;&#26106;&#21943;&#28034;&#24037;&#31243;(1)/&#27704;&#30427;&#26106;&#21943;&#28034;&#24037;&#31243;/&#21943;&#28034;&#24037;&#31243;&#28165;&#21333;_2024.04.21-YSW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程项目总价表"/>
      <sheetName val="三涂三烤自动喷涂设备"/>
      <sheetName val="无尘车间彩钢板结构装修工程（包含地面）"/>
      <sheetName val="净化抽供风系统工程"/>
      <sheetName val="设备供电、照明工程"/>
      <sheetName val="空压管道工程"/>
      <sheetName val="车间空调工程"/>
      <sheetName val="弱电安装工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N17"/>
  <sheetViews>
    <sheetView view="pageBreakPreview" workbookViewId="0">
      <selection activeCell="E10" sqref="E10"/>
    </sheetView>
  </sheetViews>
  <sheetFormatPr defaultRowHeight="17.25"/>
  <cols>
    <col min="1" max="1" width="5.25" style="39" customWidth="1"/>
    <col min="2" max="2" width="16.75" style="39" customWidth="1"/>
    <col min="3" max="3" width="24.625" style="39" customWidth="1"/>
    <col min="4" max="4" width="11.125" style="39" customWidth="1"/>
    <col min="5" max="5" width="43.125" style="39" customWidth="1"/>
    <col min="6" max="6" width="6" style="39" customWidth="1"/>
    <col min="7" max="248" width="9" style="39"/>
    <col min="249" max="16384" width="9" style="40"/>
  </cols>
  <sheetData>
    <row r="1" spans="1:6" ht="29.25" customHeight="1">
      <c r="A1" s="48" t="s">
        <v>0</v>
      </c>
      <c r="B1" s="48"/>
      <c r="C1" s="48"/>
      <c r="D1" s="48"/>
      <c r="E1" s="48"/>
      <c r="F1" s="41"/>
    </row>
    <row r="2" spans="1:6" ht="15.75" customHeight="1">
      <c r="A2" s="49" t="s">
        <v>1</v>
      </c>
      <c r="B2" s="49"/>
      <c r="C2" s="49"/>
      <c r="D2" s="49"/>
      <c r="E2" s="49"/>
      <c r="F2" s="49"/>
    </row>
    <row r="3" spans="1:6" s="38" customFormat="1" ht="18" customHeight="1">
      <c r="A3" s="62" t="s">
        <v>2</v>
      </c>
      <c r="B3" s="62" t="s">
        <v>3</v>
      </c>
      <c r="C3" s="62"/>
      <c r="D3" s="62"/>
      <c r="E3" s="63" t="s">
        <v>4</v>
      </c>
      <c r="F3" s="62" t="s">
        <v>5</v>
      </c>
    </row>
    <row r="4" spans="1:6" s="38" customFormat="1" ht="9" customHeight="1">
      <c r="A4" s="62"/>
      <c r="B4" s="62"/>
      <c r="C4" s="62"/>
      <c r="D4" s="62"/>
      <c r="E4" s="64"/>
      <c r="F4" s="62"/>
    </row>
    <row r="5" spans="1:6" s="38" customFormat="1" ht="27.75" customHeight="1">
      <c r="A5" s="42">
        <v>1</v>
      </c>
      <c r="B5" s="50" t="s">
        <v>6</v>
      </c>
      <c r="C5" s="50"/>
      <c r="D5" s="50"/>
      <c r="E5" s="43"/>
      <c r="F5" s="44"/>
    </row>
    <row r="6" spans="1:6" s="38" customFormat="1" ht="27.75" customHeight="1">
      <c r="A6" s="42">
        <v>2</v>
      </c>
      <c r="B6" s="50" t="s">
        <v>7</v>
      </c>
      <c r="C6" s="50"/>
      <c r="D6" s="50"/>
      <c r="E6" s="43"/>
      <c r="F6" s="44"/>
    </row>
    <row r="7" spans="1:6" s="38" customFormat="1" ht="27.75" customHeight="1">
      <c r="A7" s="42">
        <v>3</v>
      </c>
      <c r="B7" s="50" t="s">
        <v>8</v>
      </c>
      <c r="C7" s="50"/>
      <c r="D7" s="50"/>
      <c r="E7" s="45"/>
      <c r="F7" s="46"/>
    </row>
    <row r="8" spans="1:6" s="38" customFormat="1" ht="27.75" customHeight="1">
      <c r="A8" s="42">
        <v>4</v>
      </c>
      <c r="B8" s="51" t="s">
        <v>9</v>
      </c>
      <c r="C8" s="52"/>
      <c r="D8" s="53"/>
      <c r="E8" s="45"/>
      <c r="F8" s="46"/>
    </row>
    <row r="9" spans="1:6" s="38" customFormat="1" ht="27.75" customHeight="1">
      <c r="A9" s="42">
        <v>5</v>
      </c>
      <c r="B9" s="51" t="s">
        <v>10</v>
      </c>
      <c r="C9" s="52"/>
      <c r="D9" s="53"/>
      <c r="E9" s="45"/>
      <c r="F9" s="46"/>
    </row>
    <row r="10" spans="1:6" s="38" customFormat="1" ht="27.75" customHeight="1">
      <c r="A10" s="42">
        <v>6</v>
      </c>
      <c r="B10" s="51" t="s">
        <v>11</v>
      </c>
      <c r="C10" s="52"/>
      <c r="D10" s="53"/>
      <c r="E10" s="45"/>
      <c r="F10" s="46"/>
    </row>
    <row r="11" spans="1:6" s="38" customFormat="1" ht="27.75" customHeight="1">
      <c r="A11" s="42">
        <v>7</v>
      </c>
      <c r="B11" s="51" t="s">
        <v>12</v>
      </c>
      <c r="C11" s="52"/>
      <c r="D11" s="53"/>
      <c r="E11" s="43"/>
      <c r="F11" s="44"/>
    </row>
    <row r="12" spans="1:6" s="38" customFormat="1" ht="27.75" customHeight="1">
      <c r="A12" s="42">
        <v>8</v>
      </c>
      <c r="B12" s="51" t="s">
        <v>13</v>
      </c>
      <c r="C12" s="52"/>
      <c r="D12" s="53"/>
      <c r="E12" s="43"/>
      <c r="F12" s="44"/>
    </row>
    <row r="13" spans="1:6" s="38" customFormat="1" ht="27.75" customHeight="1">
      <c r="A13" s="42">
        <v>9</v>
      </c>
      <c r="B13" s="51" t="s">
        <v>14</v>
      </c>
      <c r="C13" s="52"/>
      <c r="D13" s="53"/>
      <c r="E13" s="43"/>
      <c r="F13" s="44"/>
    </row>
    <row r="14" spans="1:6" s="38" customFormat="1" ht="27.75" customHeight="1">
      <c r="A14" s="54" t="s">
        <v>15</v>
      </c>
      <c r="B14" s="55"/>
      <c r="C14" s="55"/>
      <c r="D14" s="56"/>
      <c r="E14" s="57">
        <f>SUM(E5:E13)</f>
        <v>0</v>
      </c>
      <c r="F14" s="58"/>
    </row>
    <row r="15" spans="1:6" s="38" customFormat="1" ht="27.75" customHeight="1">
      <c r="A15" s="59" t="s">
        <v>16</v>
      </c>
      <c r="B15" s="60"/>
      <c r="C15" s="60"/>
      <c r="D15" s="61"/>
      <c r="E15" s="57">
        <f>SUM(三涂四烤自动喷涂设备!H42,雪花清洗设备!H10,'无尘车间彩钢板结构装修工程（包含地面）'!H24,净化抽供风系统工程!H17,设备供电、照明工程!H8,空压管道工程!H9,车间空调工程!H9,弱电安装工程!H8,主电缆安装工程!H7)</f>
        <v>0</v>
      </c>
      <c r="F15" s="58"/>
    </row>
    <row r="16" spans="1:6" s="38" customFormat="1" ht="27.75" customHeight="1">
      <c r="A16" s="54" t="s">
        <v>17</v>
      </c>
      <c r="B16" s="55"/>
      <c r="C16" s="55"/>
      <c r="D16" s="56"/>
      <c r="E16" s="57">
        <f>SUM(E14:F15)</f>
        <v>0</v>
      </c>
      <c r="F16" s="58"/>
    </row>
    <row r="17" spans="1:1">
      <c r="A17" s="47" t="s">
        <v>18</v>
      </c>
    </row>
  </sheetData>
  <mergeCells count="21">
    <mergeCell ref="E14:F14"/>
    <mergeCell ref="A15:D15"/>
    <mergeCell ref="E15:F15"/>
    <mergeCell ref="A16:D16"/>
    <mergeCell ref="E16:F16"/>
    <mergeCell ref="A3:A4"/>
    <mergeCell ref="E3:E4"/>
    <mergeCell ref="F3:F4"/>
    <mergeCell ref="B3:D4"/>
    <mergeCell ref="B9:D9"/>
    <mergeCell ref="B10:D10"/>
    <mergeCell ref="B11:D11"/>
    <mergeCell ref="B12:D12"/>
    <mergeCell ref="B13:D13"/>
    <mergeCell ref="A14:D14"/>
    <mergeCell ref="A1:E1"/>
    <mergeCell ref="A2:F2"/>
    <mergeCell ref="B5:D5"/>
    <mergeCell ref="B6:D6"/>
    <mergeCell ref="B7:D7"/>
    <mergeCell ref="B8:D8"/>
  </mergeCells>
  <phoneticPr fontId="17" type="noConversion"/>
  <pageMargins left="0.11805555555555555" right="0.11805555555555555" top="0.27500000000000002" bottom="0.27500000000000002" header="0.78680555555555554" footer="0.31458333333333333"/>
  <pageSetup paperSize="9" scale="8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V9"/>
  <sheetViews>
    <sheetView view="pageBreakPreview" zoomScale="115" workbookViewId="0">
      <selection activeCell="C5" sqref="C5"/>
    </sheetView>
  </sheetViews>
  <sheetFormatPr defaultRowHeight="14.25"/>
  <cols>
    <col min="1" max="1" width="4.625" style="1" customWidth="1"/>
    <col min="2" max="2" width="15.5" style="1" customWidth="1"/>
    <col min="3" max="3" width="29.5" style="1" customWidth="1"/>
    <col min="4" max="5" width="4.625" style="1" customWidth="1"/>
    <col min="6" max="7" width="8.25" style="2" customWidth="1"/>
    <col min="8" max="8" width="9.125" style="2" customWidth="1"/>
    <col min="9" max="10" width="4.625" style="1" customWidth="1"/>
    <col min="11" max="11" width="11.875" style="1" customWidth="1"/>
    <col min="12" max="12" width="11.5" style="1" bestFit="1" customWidth="1"/>
    <col min="13" max="253" width="9" style="1"/>
  </cols>
  <sheetData>
    <row r="1" spans="1:256" ht="20.25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65"/>
    </row>
    <row r="2" spans="1:256" s="1" customFormat="1">
      <c r="A2" s="66" t="s">
        <v>227</v>
      </c>
      <c r="B2" s="66"/>
      <c r="C2" s="66"/>
      <c r="D2" s="66"/>
      <c r="E2" s="66"/>
      <c r="F2" s="66"/>
      <c r="G2" s="66"/>
      <c r="H2" s="66"/>
      <c r="I2" s="66"/>
      <c r="J2" s="66"/>
      <c r="IU2"/>
      <c r="IV2"/>
    </row>
    <row r="3" spans="1:256" s="1" customFormat="1">
      <c r="A3" s="3" t="s">
        <v>2</v>
      </c>
      <c r="B3" s="4" t="s">
        <v>21</v>
      </c>
      <c r="C3" s="4" t="s">
        <v>22</v>
      </c>
      <c r="D3" s="3" t="s">
        <v>23</v>
      </c>
      <c r="E3" s="3" t="s">
        <v>24</v>
      </c>
      <c r="F3" s="5" t="s">
        <v>25</v>
      </c>
      <c r="G3" s="5" t="s">
        <v>26</v>
      </c>
      <c r="H3" s="5" t="s">
        <v>27</v>
      </c>
      <c r="I3" s="3" t="s">
        <v>28</v>
      </c>
      <c r="J3" s="3" t="s">
        <v>5</v>
      </c>
      <c r="IU3"/>
      <c r="IV3"/>
    </row>
    <row r="4" spans="1:256" s="1" customFormat="1" ht="36">
      <c r="A4" s="3">
        <v>1</v>
      </c>
      <c r="B4" s="6" t="s">
        <v>228</v>
      </c>
      <c r="C4" s="6" t="s">
        <v>229</v>
      </c>
      <c r="D4" s="3">
        <v>5</v>
      </c>
      <c r="E4" s="3" t="s">
        <v>35</v>
      </c>
      <c r="F4" s="5"/>
      <c r="G4" s="5"/>
      <c r="H4" s="5">
        <f>SUM(F4:G4)*D4</f>
        <v>0</v>
      </c>
      <c r="I4" s="3"/>
      <c r="J4" s="6" t="s">
        <v>229</v>
      </c>
      <c r="IU4"/>
      <c r="IV4"/>
    </row>
    <row r="5" spans="1:256" s="1" customFormat="1" ht="27" customHeight="1">
      <c r="A5" s="3">
        <v>2</v>
      </c>
      <c r="B5" s="6" t="s">
        <v>230</v>
      </c>
      <c r="C5" s="6"/>
      <c r="D5" s="3">
        <v>8</v>
      </c>
      <c r="E5" s="3" t="s">
        <v>41</v>
      </c>
      <c r="F5" s="5"/>
      <c r="G5" s="5"/>
      <c r="H5" s="5">
        <v>0</v>
      </c>
      <c r="I5" s="3"/>
      <c r="J5" s="6"/>
      <c r="IU5"/>
      <c r="IV5"/>
    </row>
    <row r="6" spans="1:256" s="1" customFormat="1" ht="27" customHeight="1">
      <c r="A6" s="3">
        <v>3</v>
      </c>
      <c r="B6" s="7" t="s">
        <v>231</v>
      </c>
      <c r="C6" s="8" t="s">
        <v>232</v>
      </c>
      <c r="D6" s="3">
        <v>1</v>
      </c>
      <c r="E6" s="3" t="s">
        <v>44</v>
      </c>
      <c r="F6" s="9"/>
      <c r="G6" s="9"/>
      <c r="H6" s="5">
        <f>SUM(F6:G6)*D6</f>
        <v>0</v>
      </c>
      <c r="I6" s="3" t="s">
        <v>233</v>
      </c>
      <c r="J6" s="8"/>
      <c r="IU6"/>
      <c r="IV6"/>
    </row>
    <row r="7" spans="1:256">
      <c r="A7" s="67" t="s">
        <v>27</v>
      </c>
      <c r="B7" s="68"/>
      <c r="C7" s="68"/>
      <c r="D7" s="68"/>
      <c r="E7" s="68"/>
      <c r="F7" s="68"/>
      <c r="G7" s="69"/>
      <c r="H7" s="9">
        <f>SUM(H4:H6)</f>
        <v>0</v>
      </c>
      <c r="I7" s="8"/>
      <c r="J7" s="8"/>
    </row>
    <row r="8" spans="1:256">
      <c r="A8" s="67" t="s">
        <v>45</v>
      </c>
      <c r="B8" s="68"/>
      <c r="C8" s="68"/>
      <c r="D8" s="68"/>
      <c r="E8" s="68"/>
      <c r="F8" s="68"/>
      <c r="G8" s="69"/>
      <c r="H8" s="9">
        <f>H7*0.13</f>
        <v>0</v>
      </c>
      <c r="I8" s="8"/>
      <c r="J8" s="8"/>
    </row>
    <row r="9" spans="1:256">
      <c r="A9" s="67" t="s">
        <v>46</v>
      </c>
      <c r="B9" s="68"/>
      <c r="C9" s="68"/>
      <c r="D9" s="68"/>
      <c r="E9" s="68"/>
      <c r="F9" s="68"/>
      <c r="G9" s="69"/>
      <c r="H9" s="9">
        <f>H7+H8</f>
        <v>0</v>
      </c>
      <c r="I9" s="8"/>
      <c r="J9" s="8"/>
    </row>
  </sheetData>
  <mergeCells count="5">
    <mergeCell ref="A1:J1"/>
    <mergeCell ref="A2:J2"/>
    <mergeCell ref="A7:G7"/>
    <mergeCell ref="A8:G8"/>
    <mergeCell ref="A9:G9"/>
  </mergeCells>
  <phoneticPr fontId="17" type="noConversion"/>
  <pageMargins left="0.11805555555555555" right="0.11805555555555555" top="0.27500000000000002" bottom="0.78680555555555554" header="0.27500000000000002" footer="0.3145833333333333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11"/>
  <sheetViews>
    <sheetView view="pageBreakPreview" workbookViewId="0">
      <selection activeCell="G4" sqref="G4"/>
    </sheetView>
  </sheetViews>
  <sheetFormatPr defaultRowHeight="14.25"/>
  <cols>
    <col min="1" max="1" width="4.625" style="1" customWidth="1"/>
    <col min="2" max="2" width="7.125" style="1" customWidth="1"/>
    <col min="3" max="3" width="30.75" style="1" customWidth="1"/>
    <col min="4" max="5" width="4.625" style="1" customWidth="1"/>
    <col min="6" max="6" width="11.125" style="2" customWidth="1"/>
    <col min="7" max="7" width="11.75" style="2" customWidth="1"/>
    <col min="8" max="8" width="10" style="2" customWidth="1"/>
    <col min="9" max="10" width="4.625" style="1" customWidth="1"/>
    <col min="11" max="11" width="11.875" style="1" customWidth="1"/>
    <col min="12" max="12" width="11.5" style="1" bestFit="1" customWidth="1"/>
    <col min="13" max="253" width="9" style="1"/>
  </cols>
  <sheetData>
    <row r="1" spans="1:256" ht="20.25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65"/>
    </row>
    <row r="2" spans="1:256" s="1" customFormat="1">
      <c r="A2" s="66" t="s">
        <v>20</v>
      </c>
      <c r="B2" s="66"/>
      <c r="C2" s="66"/>
      <c r="D2" s="66"/>
      <c r="E2" s="66"/>
      <c r="F2" s="66"/>
      <c r="G2" s="66"/>
      <c r="H2" s="66"/>
      <c r="I2" s="66"/>
      <c r="J2" s="66"/>
      <c r="IU2"/>
      <c r="IV2"/>
    </row>
    <row r="3" spans="1:256" s="1" customFormat="1">
      <c r="A3" s="3" t="s">
        <v>2</v>
      </c>
      <c r="B3" s="4" t="s">
        <v>21</v>
      </c>
      <c r="C3" s="4" t="s">
        <v>22</v>
      </c>
      <c r="D3" s="3" t="s">
        <v>23</v>
      </c>
      <c r="E3" s="3" t="s">
        <v>24</v>
      </c>
      <c r="F3" s="5" t="s">
        <v>25</v>
      </c>
      <c r="G3" s="5" t="s">
        <v>26</v>
      </c>
      <c r="H3" s="5" t="s">
        <v>27</v>
      </c>
      <c r="I3" s="3" t="s">
        <v>28</v>
      </c>
      <c r="J3" s="3" t="s">
        <v>5</v>
      </c>
      <c r="IU3"/>
      <c r="IV3"/>
    </row>
    <row r="4" spans="1:256" s="1" customFormat="1" ht="324">
      <c r="A4" s="3">
        <v>1</v>
      </c>
      <c r="B4" s="6" t="s">
        <v>29</v>
      </c>
      <c r="C4" s="6" t="s">
        <v>30</v>
      </c>
      <c r="D4" s="16">
        <v>1</v>
      </c>
      <c r="E4" s="16" t="s">
        <v>31</v>
      </c>
      <c r="F4" s="25"/>
      <c r="G4" s="25"/>
      <c r="H4" s="26">
        <f t="shared" ref="H4:H8" si="0">SUM(F4:G4)*D4</f>
        <v>0</v>
      </c>
      <c r="I4" s="3" t="s">
        <v>32</v>
      </c>
      <c r="J4" s="3"/>
      <c r="IU4"/>
      <c r="IV4"/>
    </row>
    <row r="5" spans="1:256" s="1" customFormat="1" ht="60">
      <c r="A5" s="3">
        <v>2</v>
      </c>
      <c r="B5" s="6" t="s">
        <v>33</v>
      </c>
      <c r="C5" s="6" t="s">
        <v>34</v>
      </c>
      <c r="D5" s="16">
        <v>1</v>
      </c>
      <c r="E5" s="16" t="s">
        <v>35</v>
      </c>
      <c r="F5" s="25"/>
      <c r="G5" s="25"/>
      <c r="H5" s="26">
        <f t="shared" si="0"/>
        <v>0</v>
      </c>
      <c r="I5" s="3" t="s">
        <v>32</v>
      </c>
      <c r="J5" s="3"/>
      <c r="IU5"/>
      <c r="IV5"/>
    </row>
    <row r="6" spans="1:256" s="1" customFormat="1" ht="84">
      <c r="A6" s="3">
        <v>3</v>
      </c>
      <c r="B6" s="6" t="s">
        <v>36</v>
      </c>
      <c r="C6" s="6" t="s">
        <v>37</v>
      </c>
      <c r="D6" s="16">
        <v>50</v>
      </c>
      <c r="E6" s="16" t="s">
        <v>38</v>
      </c>
      <c r="F6" s="25"/>
      <c r="G6" s="25"/>
      <c r="H6" s="26">
        <f t="shared" si="0"/>
        <v>0</v>
      </c>
      <c r="I6" s="3"/>
      <c r="J6" s="3"/>
      <c r="IU6"/>
      <c r="IV6"/>
    </row>
    <row r="7" spans="1:256" s="1" customFormat="1" ht="36">
      <c r="A7" s="3">
        <v>4</v>
      </c>
      <c r="B7" s="6" t="s">
        <v>39</v>
      </c>
      <c r="C7" s="6" t="s">
        <v>40</v>
      </c>
      <c r="D7" s="16">
        <v>1</v>
      </c>
      <c r="E7" s="16" t="s">
        <v>41</v>
      </c>
      <c r="F7" s="25"/>
      <c r="G7" s="25"/>
      <c r="H7" s="26">
        <f t="shared" si="0"/>
        <v>0</v>
      </c>
      <c r="I7" s="3"/>
      <c r="J7" s="3"/>
      <c r="IU7"/>
      <c r="IV7"/>
    </row>
    <row r="8" spans="1:256" s="1" customFormat="1" ht="24">
      <c r="A8" s="3">
        <v>5</v>
      </c>
      <c r="B8" s="6" t="s">
        <v>42</v>
      </c>
      <c r="C8" s="6" t="s">
        <v>43</v>
      </c>
      <c r="D8" s="16">
        <v>1</v>
      </c>
      <c r="E8" s="16" t="s">
        <v>44</v>
      </c>
      <c r="F8" s="25"/>
      <c r="G8" s="25"/>
      <c r="H8" s="26">
        <f t="shared" si="0"/>
        <v>0</v>
      </c>
      <c r="I8" s="3"/>
      <c r="J8" s="3"/>
      <c r="IU8"/>
      <c r="IV8"/>
    </row>
    <row r="9" spans="1:256">
      <c r="A9" s="67" t="s">
        <v>27</v>
      </c>
      <c r="B9" s="68"/>
      <c r="C9" s="68"/>
      <c r="D9" s="68"/>
      <c r="E9" s="68"/>
      <c r="F9" s="68"/>
      <c r="G9" s="69"/>
      <c r="H9" s="9">
        <f>SUM(H4:H8)</f>
        <v>0</v>
      </c>
      <c r="I9" s="8"/>
      <c r="J9" s="8"/>
    </row>
    <row r="10" spans="1:256">
      <c r="A10" s="67" t="s">
        <v>45</v>
      </c>
      <c r="B10" s="68"/>
      <c r="C10" s="68"/>
      <c r="D10" s="68"/>
      <c r="E10" s="68"/>
      <c r="F10" s="68"/>
      <c r="G10" s="69"/>
      <c r="H10" s="9">
        <f>H9*0.05</f>
        <v>0</v>
      </c>
      <c r="I10" s="8"/>
      <c r="J10" s="8"/>
    </row>
    <row r="11" spans="1:256">
      <c r="A11" s="67" t="s">
        <v>46</v>
      </c>
      <c r="B11" s="68"/>
      <c r="C11" s="68"/>
      <c r="D11" s="68"/>
      <c r="E11" s="68"/>
      <c r="F11" s="68"/>
      <c r="G11" s="69"/>
      <c r="H11" s="9">
        <f>H9+H10</f>
        <v>0</v>
      </c>
      <c r="I11" s="8"/>
      <c r="J11" s="8"/>
    </row>
  </sheetData>
  <mergeCells count="5">
    <mergeCell ref="A1:J1"/>
    <mergeCell ref="A2:J2"/>
    <mergeCell ref="A9:G9"/>
    <mergeCell ref="A10:G10"/>
    <mergeCell ref="A11:G11"/>
  </mergeCells>
  <phoneticPr fontId="17" type="noConversion"/>
  <pageMargins left="0.11805555555555555" right="0.11805555555555555" top="0.27500000000000002" bottom="0.78680555555555554" header="0.27500000000000002" footer="0.3145833333333333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43"/>
  <sheetViews>
    <sheetView view="pageBreakPreview" topLeftCell="A28" workbookViewId="0">
      <selection activeCell="I32" sqref="I32"/>
    </sheetView>
  </sheetViews>
  <sheetFormatPr defaultRowHeight="14.25"/>
  <cols>
    <col min="1" max="1" width="4.625" style="1" customWidth="1"/>
    <col min="2" max="2" width="18.875" style="1" customWidth="1"/>
    <col min="3" max="3" width="38.125" style="22" customWidth="1"/>
    <col min="4" max="4" width="4.875" style="1" customWidth="1"/>
    <col min="5" max="5" width="4.625" style="1" customWidth="1"/>
    <col min="6" max="6" width="10" style="2" customWidth="1"/>
    <col min="7" max="7" width="10.625" style="2" customWidth="1"/>
    <col min="8" max="8" width="12.375" style="2" customWidth="1"/>
    <col min="9" max="9" width="6.375" style="1" customWidth="1"/>
    <col min="10" max="10" width="4.625" style="1" customWidth="1"/>
    <col min="11" max="11" width="11.875" style="1" customWidth="1"/>
    <col min="12" max="12" width="11.5" style="1" bestFit="1" customWidth="1"/>
    <col min="13" max="253" width="9" style="1"/>
  </cols>
  <sheetData>
    <row r="1" spans="1:256" ht="20.25">
      <c r="A1" s="70" t="s">
        <v>19</v>
      </c>
      <c r="B1" s="70"/>
      <c r="C1" s="71"/>
      <c r="D1" s="70"/>
      <c r="E1" s="70"/>
      <c r="F1" s="70"/>
      <c r="G1" s="70"/>
      <c r="H1" s="70"/>
      <c r="I1" s="70"/>
      <c r="J1" s="70"/>
    </row>
    <row r="2" spans="1:256" s="1" customFormat="1">
      <c r="A2" s="72" t="s">
        <v>47</v>
      </c>
      <c r="B2" s="72"/>
      <c r="C2" s="73"/>
      <c r="D2" s="72"/>
      <c r="E2" s="72"/>
      <c r="F2" s="72"/>
      <c r="G2" s="72"/>
      <c r="H2" s="72"/>
      <c r="I2" s="72"/>
      <c r="J2" s="72"/>
      <c r="IU2"/>
      <c r="IV2"/>
    </row>
    <row r="3" spans="1:256" s="1" customFormat="1">
      <c r="A3" s="3" t="s">
        <v>2</v>
      </c>
      <c r="B3" s="4" t="s">
        <v>21</v>
      </c>
      <c r="C3" s="23" t="s">
        <v>22</v>
      </c>
      <c r="D3" s="3" t="s">
        <v>23</v>
      </c>
      <c r="E3" s="3" t="s">
        <v>24</v>
      </c>
      <c r="F3" s="5" t="s">
        <v>25</v>
      </c>
      <c r="G3" s="5" t="s">
        <v>26</v>
      </c>
      <c r="H3" s="5" t="s">
        <v>27</v>
      </c>
      <c r="I3" s="3" t="s">
        <v>28</v>
      </c>
      <c r="J3" s="3" t="s">
        <v>5</v>
      </c>
      <c r="IU3"/>
      <c r="IV3"/>
    </row>
    <row r="4" spans="1:256" s="1" customFormat="1" ht="24">
      <c r="A4" s="3">
        <v>1</v>
      </c>
      <c r="B4" s="6" t="s">
        <v>48</v>
      </c>
      <c r="C4" s="24" t="s">
        <v>49</v>
      </c>
      <c r="D4" s="16">
        <v>1</v>
      </c>
      <c r="E4" s="16" t="s">
        <v>31</v>
      </c>
      <c r="F4" s="25"/>
      <c r="G4" s="25"/>
      <c r="H4" s="26">
        <f t="shared" ref="H4:H36" si="0">SUM(F4:G4)*D4</f>
        <v>0</v>
      </c>
      <c r="I4" s="3"/>
      <c r="J4" s="13" t="s">
        <v>50</v>
      </c>
      <c r="IU4" s="36"/>
      <c r="IV4" s="36"/>
    </row>
    <row r="5" spans="1:256" s="1" customFormat="1" ht="96">
      <c r="A5" s="3">
        <v>2</v>
      </c>
      <c r="B5" s="6" t="s">
        <v>48</v>
      </c>
      <c r="C5" s="24" t="s">
        <v>51</v>
      </c>
      <c r="D5" s="16">
        <v>3</v>
      </c>
      <c r="E5" s="16" t="s">
        <v>31</v>
      </c>
      <c r="F5" s="25"/>
      <c r="G5" s="25"/>
      <c r="H5" s="26">
        <f t="shared" si="0"/>
        <v>0</v>
      </c>
      <c r="I5" s="3"/>
      <c r="J5" s="3"/>
      <c r="IU5" s="36"/>
      <c r="IV5" s="36"/>
    </row>
    <row r="6" spans="1:256" s="1" customFormat="1" ht="84">
      <c r="A6" s="3">
        <v>3</v>
      </c>
      <c r="B6" s="6" t="s">
        <v>52</v>
      </c>
      <c r="C6" s="24" t="s">
        <v>53</v>
      </c>
      <c r="D6" s="16">
        <v>1</v>
      </c>
      <c r="E6" s="16" t="s">
        <v>44</v>
      </c>
      <c r="F6" s="26"/>
      <c r="G6" s="26"/>
      <c r="H6" s="26">
        <f t="shared" si="0"/>
        <v>0</v>
      </c>
      <c r="I6" s="3"/>
      <c r="J6" s="3"/>
      <c r="IU6"/>
      <c r="IV6"/>
    </row>
    <row r="7" spans="1:256" s="1" customFormat="1" ht="144">
      <c r="A7" s="3">
        <v>4</v>
      </c>
      <c r="B7" s="6" t="s">
        <v>54</v>
      </c>
      <c r="C7" s="24" t="s">
        <v>55</v>
      </c>
      <c r="D7" s="16">
        <v>3</v>
      </c>
      <c r="E7" s="16" t="s">
        <v>31</v>
      </c>
      <c r="F7" s="25"/>
      <c r="G7" s="25"/>
      <c r="H7" s="26">
        <f t="shared" si="0"/>
        <v>0</v>
      </c>
      <c r="I7" s="3"/>
      <c r="J7" s="3"/>
      <c r="IU7"/>
      <c r="IV7"/>
    </row>
    <row r="8" spans="1:256" s="1" customFormat="1" ht="96">
      <c r="A8" s="3">
        <v>5</v>
      </c>
      <c r="B8" s="6" t="s">
        <v>56</v>
      </c>
      <c r="C8" s="24" t="s">
        <v>57</v>
      </c>
      <c r="D8" s="16">
        <v>3</v>
      </c>
      <c r="E8" s="16" t="s">
        <v>31</v>
      </c>
      <c r="F8" s="25"/>
      <c r="G8" s="25"/>
      <c r="H8" s="26">
        <f t="shared" si="0"/>
        <v>0</v>
      </c>
      <c r="I8" s="3"/>
      <c r="J8" s="3"/>
      <c r="IU8"/>
      <c r="IV8"/>
    </row>
    <row r="9" spans="1:256" s="1" customFormat="1" ht="48">
      <c r="A9" s="3">
        <v>6</v>
      </c>
      <c r="B9" s="6" t="s">
        <v>58</v>
      </c>
      <c r="C9" s="24" t="s">
        <v>59</v>
      </c>
      <c r="D9" s="16">
        <v>3</v>
      </c>
      <c r="E9" s="16" t="s">
        <v>35</v>
      </c>
      <c r="F9" s="25"/>
      <c r="G9" s="25"/>
      <c r="H9" s="26">
        <f t="shared" si="0"/>
        <v>0</v>
      </c>
      <c r="I9" s="3" t="s">
        <v>60</v>
      </c>
      <c r="J9" s="3"/>
      <c r="IU9"/>
      <c r="IV9"/>
    </row>
    <row r="10" spans="1:256" s="1" customFormat="1" ht="144">
      <c r="A10" s="3">
        <v>7</v>
      </c>
      <c r="B10" s="6" t="s">
        <v>61</v>
      </c>
      <c r="C10" s="24" t="s">
        <v>55</v>
      </c>
      <c r="D10" s="16">
        <v>1</v>
      </c>
      <c r="E10" s="16" t="s">
        <v>31</v>
      </c>
      <c r="F10" s="25"/>
      <c r="G10" s="25"/>
      <c r="H10" s="26">
        <f t="shared" si="0"/>
        <v>0</v>
      </c>
      <c r="I10" s="3"/>
      <c r="J10" s="3"/>
      <c r="IU10"/>
      <c r="IV10"/>
    </row>
    <row r="11" spans="1:256" s="1" customFormat="1" ht="96">
      <c r="A11" s="3">
        <v>8</v>
      </c>
      <c r="B11" s="6" t="s">
        <v>62</v>
      </c>
      <c r="C11" s="24" t="s">
        <v>57</v>
      </c>
      <c r="D11" s="16">
        <v>1</v>
      </c>
      <c r="E11" s="16" t="s">
        <v>31</v>
      </c>
      <c r="F11" s="26"/>
      <c r="G11" s="26"/>
      <c r="H11" s="26">
        <f t="shared" si="0"/>
        <v>0</v>
      </c>
      <c r="I11" s="3"/>
      <c r="J11" s="3"/>
      <c r="IU11"/>
      <c r="IV11"/>
    </row>
    <row r="12" spans="1:256" s="1" customFormat="1" ht="96">
      <c r="A12" s="3">
        <v>9</v>
      </c>
      <c r="B12" s="6" t="s">
        <v>63</v>
      </c>
      <c r="C12" s="24" t="s">
        <v>64</v>
      </c>
      <c r="D12" s="16">
        <v>3</v>
      </c>
      <c r="E12" s="16" t="s">
        <v>31</v>
      </c>
      <c r="F12" s="25"/>
      <c r="G12" s="25"/>
      <c r="H12" s="26">
        <f t="shared" si="0"/>
        <v>0</v>
      </c>
      <c r="I12" s="3"/>
      <c r="J12" s="3"/>
      <c r="IU12"/>
      <c r="IV12"/>
    </row>
    <row r="13" spans="1:256" s="1" customFormat="1" ht="84">
      <c r="A13" s="3">
        <v>10</v>
      </c>
      <c r="B13" s="6" t="s">
        <v>65</v>
      </c>
      <c r="C13" s="24" t="s">
        <v>66</v>
      </c>
      <c r="D13" s="16">
        <v>3</v>
      </c>
      <c r="E13" s="16" t="s">
        <v>31</v>
      </c>
      <c r="F13" s="25"/>
      <c r="G13" s="25"/>
      <c r="H13" s="26">
        <f t="shared" si="0"/>
        <v>0</v>
      </c>
      <c r="I13" s="3"/>
      <c r="J13" s="3"/>
      <c r="IU13"/>
      <c r="IV13"/>
    </row>
    <row r="14" spans="1:256" s="1" customFormat="1" ht="48">
      <c r="A14" s="3">
        <v>11</v>
      </c>
      <c r="B14" s="6" t="s">
        <v>67</v>
      </c>
      <c r="C14" s="24" t="s">
        <v>68</v>
      </c>
      <c r="D14" s="16">
        <v>3</v>
      </c>
      <c r="E14" s="16" t="s">
        <v>31</v>
      </c>
      <c r="F14" s="25"/>
      <c r="G14" s="25"/>
      <c r="H14" s="26">
        <f t="shared" si="0"/>
        <v>0</v>
      </c>
      <c r="I14" s="3" t="s">
        <v>69</v>
      </c>
      <c r="J14" s="3"/>
      <c r="IU14"/>
      <c r="IV14"/>
    </row>
    <row r="15" spans="1:256" s="1" customFormat="1" ht="36">
      <c r="A15" s="3">
        <v>12</v>
      </c>
      <c r="B15" s="6" t="s">
        <v>70</v>
      </c>
      <c r="C15" s="24" t="s">
        <v>71</v>
      </c>
      <c r="D15" s="16">
        <v>3</v>
      </c>
      <c r="E15" s="16" t="s">
        <v>35</v>
      </c>
      <c r="F15" s="25"/>
      <c r="G15" s="25"/>
      <c r="H15" s="26">
        <f t="shared" si="0"/>
        <v>0</v>
      </c>
      <c r="I15" s="3" t="s">
        <v>72</v>
      </c>
      <c r="J15" s="3"/>
      <c r="IU15"/>
      <c r="IV15"/>
    </row>
    <row r="16" spans="1:256" s="1" customFormat="1" ht="72">
      <c r="A16" s="3">
        <v>13</v>
      </c>
      <c r="B16" s="6" t="s">
        <v>73</v>
      </c>
      <c r="C16" s="24" t="s">
        <v>74</v>
      </c>
      <c r="D16" s="16">
        <v>3</v>
      </c>
      <c r="E16" s="16" t="s">
        <v>35</v>
      </c>
      <c r="F16" s="26"/>
      <c r="G16" s="26"/>
      <c r="H16" s="26">
        <f t="shared" si="0"/>
        <v>0</v>
      </c>
      <c r="I16" s="3"/>
      <c r="J16" s="3"/>
      <c r="IU16"/>
      <c r="IV16"/>
    </row>
    <row r="17" spans="1:256" s="21" customFormat="1" ht="84">
      <c r="A17" s="3">
        <v>14</v>
      </c>
      <c r="B17" s="27" t="s">
        <v>75</v>
      </c>
      <c r="C17" s="28" t="s">
        <v>76</v>
      </c>
      <c r="D17" s="29">
        <v>1</v>
      </c>
      <c r="E17" s="29" t="s">
        <v>35</v>
      </c>
      <c r="F17" s="30"/>
      <c r="G17" s="30"/>
      <c r="H17" s="26">
        <f t="shared" si="0"/>
        <v>0</v>
      </c>
      <c r="I17" s="34"/>
      <c r="J17" s="34"/>
      <c r="IU17" s="37"/>
      <c r="IV17" s="37"/>
    </row>
    <row r="18" spans="1:256" s="21" customFormat="1" ht="72">
      <c r="A18" s="3">
        <v>15</v>
      </c>
      <c r="B18" s="27" t="s">
        <v>77</v>
      </c>
      <c r="C18" s="28" t="s">
        <v>78</v>
      </c>
      <c r="D18" s="29">
        <v>1</v>
      </c>
      <c r="E18" s="29" t="s">
        <v>35</v>
      </c>
      <c r="F18" s="30"/>
      <c r="G18" s="30"/>
      <c r="H18" s="26">
        <f t="shared" si="0"/>
        <v>0</v>
      </c>
      <c r="I18" s="34"/>
      <c r="J18" s="34"/>
      <c r="IU18" s="37"/>
      <c r="IV18" s="37"/>
    </row>
    <row r="19" spans="1:256" s="21" customFormat="1" ht="84">
      <c r="A19" s="3">
        <v>16</v>
      </c>
      <c r="B19" s="27" t="s">
        <v>79</v>
      </c>
      <c r="C19" s="28" t="s">
        <v>76</v>
      </c>
      <c r="D19" s="29">
        <v>1</v>
      </c>
      <c r="E19" s="29" t="s">
        <v>35</v>
      </c>
      <c r="F19" s="30"/>
      <c r="G19" s="30"/>
      <c r="H19" s="26">
        <f t="shared" si="0"/>
        <v>0</v>
      </c>
      <c r="I19" s="34"/>
      <c r="J19" s="34"/>
      <c r="IU19" s="37"/>
      <c r="IV19" s="37"/>
    </row>
    <row r="20" spans="1:256" s="21" customFormat="1" ht="72">
      <c r="A20" s="3">
        <v>17</v>
      </c>
      <c r="B20" s="27" t="s">
        <v>80</v>
      </c>
      <c r="C20" s="28" t="s">
        <v>78</v>
      </c>
      <c r="D20" s="29">
        <v>1</v>
      </c>
      <c r="E20" s="29" t="s">
        <v>35</v>
      </c>
      <c r="F20" s="30"/>
      <c r="G20" s="30"/>
      <c r="H20" s="26">
        <f t="shared" si="0"/>
        <v>0</v>
      </c>
      <c r="I20" s="34"/>
      <c r="J20" s="34"/>
      <c r="IU20" s="37"/>
      <c r="IV20" s="37"/>
    </row>
    <row r="21" spans="1:256" s="21" customFormat="1" ht="84">
      <c r="A21" s="3">
        <v>18</v>
      </c>
      <c r="B21" s="27" t="s">
        <v>81</v>
      </c>
      <c r="C21" s="28" t="s">
        <v>76</v>
      </c>
      <c r="D21" s="29">
        <v>1</v>
      </c>
      <c r="E21" s="29" t="s">
        <v>35</v>
      </c>
      <c r="F21" s="30"/>
      <c r="G21" s="30"/>
      <c r="H21" s="26">
        <f t="shared" si="0"/>
        <v>0</v>
      </c>
      <c r="I21" s="34"/>
      <c r="J21" s="34"/>
      <c r="IU21" s="37"/>
      <c r="IV21" s="37"/>
    </row>
    <row r="22" spans="1:256" s="21" customFormat="1" ht="72">
      <c r="A22" s="3">
        <v>19</v>
      </c>
      <c r="B22" s="27" t="s">
        <v>82</v>
      </c>
      <c r="C22" s="28" t="s">
        <v>78</v>
      </c>
      <c r="D22" s="29">
        <v>1</v>
      </c>
      <c r="E22" s="29" t="s">
        <v>35</v>
      </c>
      <c r="F22" s="30"/>
      <c r="G22" s="30"/>
      <c r="H22" s="26">
        <f t="shared" si="0"/>
        <v>0</v>
      </c>
      <c r="I22" s="34"/>
      <c r="J22" s="34"/>
      <c r="IU22" s="37"/>
      <c r="IV22" s="37"/>
    </row>
    <row r="23" spans="1:256" s="21" customFormat="1" ht="84">
      <c r="A23" s="3">
        <v>20</v>
      </c>
      <c r="B23" s="27" t="s">
        <v>83</v>
      </c>
      <c r="C23" s="28" t="s">
        <v>76</v>
      </c>
      <c r="D23" s="29">
        <v>1</v>
      </c>
      <c r="E23" s="29" t="s">
        <v>35</v>
      </c>
      <c r="F23" s="30"/>
      <c r="G23" s="30"/>
      <c r="H23" s="26">
        <f t="shared" si="0"/>
        <v>0</v>
      </c>
      <c r="I23" s="34"/>
      <c r="J23" s="34"/>
      <c r="IU23" s="37"/>
      <c r="IV23" s="37"/>
    </row>
    <row r="24" spans="1:256" s="21" customFormat="1" ht="72">
      <c r="A24" s="3">
        <v>21</v>
      </c>
      <c r="B24" s="27" t="s">
        <v>84</v>
      </c>
      <c r="C24" s="28" t="s">
        <v>85</v>
      </c>
      <c r="D24" s="29">
        <v>1</v>
      </c>
      <c r="E24" s="29" t="s">
        <v>35</v>
      </c>
      <c r="F24" s="30"/>
      <c r="G24" s="30"/>
      <c r="H24" s="26">
        <f t="shared" si="0"/>
        <v>0</v>
      </c>
      <c r="I24" s="34"/>
      <c r="J24" s="34"/>
      <c r="IU24" s="37"/>
      <c r="IV24" s="37"/>
    </row>
    <row r="25" spans="1:256" s="1" customFormat="1" ht="216">
      <c r="A25" s="3">
        <v>22</v>
      </c>
      <c r="B25" s="6" t="s">
        <v>86</v>
      </c>
      <c r="C25" s="24" t="s">
        <v>87</v>
      </c>
      <c r="D25" s="16">
        <v>1</v>
      </c>
      <c r="E25" s="16" t="s">
        <v>35</v>
      </c>
      <c r="F25" s="25"/>
      <c r="G25" s="25"/>
      <c r="H25" s="26">
        <f t="shared" si="0"/>
        <v>0</v>
      </c>
      <c r="I25" s="3" t="s">
        <v>88</v>
      </c>
      <c r="J25" s="3"/>
      <c r="IU25"/>
      <c r="IV25"/>
    </row>
    <row r="26" spans="1:256" s="1" customFormat="1" ht="48">
      <c r="A26" s="3">
        <v>23</v>
      </c>
      <c r="B26" s="6" t="s">
        <v>89</v>
      </c>
      <c r="C26" s="24" t="s">
        <v>90</v>
      </c>
      <c r="D26" s="16">
        <v>1</v>
      </c>
      <c r="E26" s="16" t="s">
        <v>35</v>
      </c>
      <c r="F26" s="25"/>
      <c r="G26" s="25"/>
      <c r="H26" s="26">
        <f t="shared" si="0"/>
        <v>0</v>
      </c>
      <c r="I26" s="3" t="s">
        <v>69</v>
      </c>
      <c r="J26" s="3"/>
      <c r="IU26"/>
      <c r="IV26"/>
    </row>
    <row r="27" spans="1:256" s="1" customFormat="1" ht="132">
      <c r="A27" s="3">
        <v>24</v>
      </c>
      <c r="B27" s="6" t="s">
        <v>91</v>
      </c>
      <c r="C27" s="24" t="s">
        <v>92</v>
      </c>
      <c r="D27" s="16">
        <v>601</v>
      </c>
      <c r="E27" s="16" t="s">
        <v>38</v>
      </c>
      <c r="F27" s="25"/>
      <c r="G27" s="25"/>
      <c r="H27" s="26">
        <f t="shared" si="0"/>
        <v>0</v>
      </c>
      <c r="I27" s="3" t="s">
        <v>93</v>
      </c>
      <c r="J27" s="3"/>
      <c r="IU27"/>
      <c r="IV27"/>
    </row>
    <row r="28" spans="1:256" s="1" customFormat="1" ht="24">
      <c r="A28" s="3">
        <v>25</v>
      </c>
      <c r="B28" s="6" t="s">
        <v>94</v>
      </c>
      <c r="C28" s="24" t="s">
        <v>95</v>
      </c>
      <c r="D28" s="16">
        <v>4400</v>
      </c>
      <c r="E28" s="16" t="s">
        <v>41</v>
      </c>
      <c r="F28" s="26"/>
      <c r="G28" s="26"/>
      <c r="H28" s="26">
        <f t="shared" si="0"/>
        <v>0</v>
      </c>
      <c r="I28" s="3" t="s">
        <v>96</v>
      </c>
      <c r="J28" s="3"/>
      <c r="IU28"/>
      <c r="IV28"/>
    </row>
    <row r="29" spans="1:256" s="1" customFormat="1">
      <c r="A29" s="3">
        <v>26</v>
      </c>
      <c r="B29" s="6" t="s">
        <v>97</v>
      </c>
      <c r="C29" s="24" t="s">
        <v>98</v>
      </c>
      <c r="D29" s="16">
        <v>12</v>
      </c>
      <c r="E29" s="16" t="s">
        <v>35</v>
      </c>
      <c r="F29" s="26"/>
      <c r="G29" s="26"/>
      <c r="H29" s="26">
        <f t="shared" si="0"/>
        <v>0</v>
      </c>
      <c r="I29" s="3"/>
      <c r="J29" s="3"/>
      <c r="IU29"/>
      <c r="IV29"/>
    </row>
    <row r="30" spans="1:256" s="1" customFormat="1">
      <c r="A30" s="3">
        <v>27</v>
      </c>
      <c r="B30" s="6" t="s">
        <v>99</v>
      </c>
      <c r="C30" s="31" t="s">
        <v>100</v>
      </c>
      <c r="D30" s="32">
        <v>20</v>
      </c>
      <c r="E30" s="32" t="s">
        <v>101</v>
      </c>
      <c r="F30" s="25"/>
      <c r="G30" s="25"/>
      <c r="H30" s="26">
        <f t="shared" si="0"/>
        <v>0</v>
      </c>
      <c r="I30" s="3" t="s">
        <v>102</v>
      </c>
      <c r="J30" s="3"/>
      <c r="IU30"/>
      <c r="IV30"/>
    </row>
    <row r="31" spans="1:256" s="1" customFormat="1">
      <c r="A31" s="3">
        <v>28</v>
      </c>
      <c r="B31" s="6" t="s">
        <v>103</v>
      </c>
      <c r="C31" s="31" t="s">
        <v>104</v>
      </c>
      <c r="D31" s="32">
        <v>40</v>
      </c>
      <c r="E31" s="32" t="s">
        <v>101</v>
      </c>
      <c r="F31" s="25"/>
      <c r="G31" s="25"/>
      <c r="H31" s="26">
        <f t="shared" si="0"/>
        <v>0</v>
      </c>
      <c r="I31" s="3" t="s">
        <v>102</v>
      </c>
      <c r="J31" s="3"/>
      <c r="IU31"/>
      <c r="IV31"/>
    </row>
    <row r="32" spans="1:256" s="1" customFormat="1">
      <c r="A32" s="3">
        <v>29</v>
      </c>
      <c r="B32" s="6" t="s">
        <v>105</v>
      </c>
      <c r="C32" s="24" t="s">
        <v>106</v>
      </c>
      <c r="D32" s="16">
        <v>30</v>
      </c>
      <c r="E32" s="16" t="s">
        <v>35</v>
      </c>
      <c r="F32" s="25"/>
      <c r="G32" s="25"/>
      <c r="H32" s="26">
        <f t="shared" si="0"/>
        <v>0</v>
      </c>
      <c r="I32" s="3"/>
      <c r="J32" s="3"/>
      <c r="IU32"/>
      <c r="IV32"/>
    </row>
    <row r="33" spans="1:256" s="1" customFormat="1" ht="84">
      <c r="A33" s="3">
        <v>30</v>
      </c>
      <c r="B33" s="6" t="s">
        <v>107</v>
      </c>
      <c r="C33" s="24" t="s">
        <v>108</v>
      </c>
      <c r="D33" s="16">
        <v>6</v>
      </c>
      <c r="E33" s="16" t="s">
        <v>35</v>
      </c>
      <c r="F33" s="26"/>
      <c r="G33" s="26"/>
      <c r="H33" s="26">
        <f t="shared" si="0"/>
        <v>0</v>
      </c>
      <c r="I33" s="3" t="s">
        <v>109</v>
      </c>
      <c r="J33" s="3"/>
      <c r="IU33"/>
      <c r="IV33"/>
    </row>
    <row r="34" spans="1:256" s="1" customFormat="1" ht="48">
      <c r="A34" s="3">
        <v>31</v>
      </c>
      <c r="B34" s="6" t="s">
        <v>110</v>
      </c>
      <c r="C34" s="24" t="s">
        <v>111</v>
      </c>
      <c r="D34" s="16">
        <v>3</v>
      </c>
      <c r="E34" s="16" t="s">
        <v>35</v>
      </c>
      <c r="F34" s="26"/>
      <c r="G34" s="26"/>
      <c r="H34" s="26">
        <f t="shared" si="0"/>
        <v>0</v>
      </c>
      <c r="I34" s="3"/>
      <c r="J34" s="3"/>
      <c r="IU34"/>
      <c r="IV34"/>
    </row>
    <row r="35" spans="1:256" s="1" customFormat="1" ht="156">
      <c r="A35" s="3">
        <v>32</v>
      </c>
      <c r="B35" s="6" t="s">
        <v>112</v>
      </c>
      <c r="C35" s="33" t="s">
        <v>113</v>
      </c>
      <c r="D35" s="3">
        <v>1</v>
      </c>
      <c r="E35" s="3" t="s">
        <v>31</v>
      </c>
      <c r="F35" s="9"/>
      <c r="G35" s="9"/>
      <c r="H35" s="26">
        <f t="shared" si="0"/>
        <v>0</v>
      </c>
      <c r="I35" s="3"/>
      <c r="J35" s="8"/>
      <c r="IU35"/>
      <c r="IV35"/>
    </row>
    <row r="36" spans="1:256" s="1" customFormat="1" ht="72">
      <c r="A36" s="3">
        <v>33</v>
      </c>
      <c r="B36" s="6" t="s">
        <v>114</v>
      </c>
      <c r="C36" s="33" t="s">
        <v>115</v>
      </c>
      <c r="D36" s="3">
        <v>8</v>
      </c>
      <c r="E36" s="3" t="s">
        <v>116</v>
      </c>
      <c r="F36" s="9"/>
      <c r="G36" s="9"/>
      <c r="H36" s="26">
        <f t="shared" si="0"/>
        <v>0</v>
      </c>
      <c r="I36" s="3"/>
      <c r="J36" s="35" t="s">
        <v>117</v>
      </c>
      <c r="IU36"/>
      <c r="IV36"/>
    </row>
    <row r="37" spans="1:256" s="1" customFormat="1" ht="33.950000000000003" customHeight="1">
      <c r="A37" s="3">
        <v>34</v>
      </c>
      <c r="B37" s="6" t="s">
        <v>118</v>
      </c>
      <c r="C37" s="33" t="s">
        <v>119</v>
      </c>
      <c r="D37" s="3">
        <v>1</v>
      </c>
      <c r="E37" s="3" t="s">
        <v>31</v>
      </c>
      <c r="F37" s="9"/>
      <c r="G37" s="9"/>
      <c r="H37" s="26"/>
      <c r="I37" s="3"/>
      <c r="J37" s="35"/>
      <c r="IU37"/>
      <c r="IV37"/>
    </row>
    <row r="38" spans="1:256" s="1" customFormat="1" ht="48.95" customHeight="1">
      <c r="A38" s="3">
        <v>35</v>
      </c>
      <c r="B38" s="6" t="s">
        <v>120</v>
      </c>
      <c r="C38" s="33" t="s">
        <v>121</v>
      </c>
      <c r="D38" s="3">
        <v>1</v>
      </c>
      <c r="E38" s="3" t="s">
        <v>31</v>
      </c>
      <c r="F38" s="9"/>
      <c r="G38" s="9"/>
      <c r="H38" s="26"/>
      <c r="I38" s="3"/>
      <c r="J38" s="35"/>
      <c r="IU38"/>
      <c r="IV38"/>
    </row>
    <row r="39" spans="1:256" s="1" customFormat="1">
      <c r="A39" s="3"/>
      <c r="B39" s="6"/>
      <c r="C39" s="33"/>
      <c r="D39" s="3"/>
      <c r="E39" s="3"/>
      <c r="F39" s="9"/>
      <c r="G39" s="9"/>
      <c r="H39" s="26"/>
      <c r="I39" s="3"/>
      <c r="J39" s="35"/>
      <c r="IU39"/>
      <c r="IV39"/>
    </row>
    <row r="40" spans="1:256" s="1" customFormat="1">
      <c r="A40" s="3"/>
      <c r="B40" s="6"/>
      <c r="C40" s="33"/>
      <c r="D40" s="3"/>
      <c r="E40" s="3"/>
      <c r="F40" s="9"/>
      <c r="G40" s="9"/>
      <c r="H40" s="26"/>
      <c r="I40" s="3"/>
      <c r="J40" s="35"/>
      <c r="IU40"/>
      <c r="IV40"/>
    </row>
    <row r="41" spans="1:256">
      <c r="A41" s="74" t="s">
        <v>27</v>
      </c>
      <c r="B41" s="74"/>
      <c r="C41" s="75"/>
      <c r="D41" s="74"/>
      <c r="E41" s="74"/>
      <c r="F41" s="74"/>
      <c r="G41" s="74"/>
      <c r="H41" s="9">
        <f>SUM(H4:H36)</f>
        <v>0</v>
      </c>
      <c r="I41" s="8"/>
      <c r="J41" s="8"/>
    </row>
    <row r="42" spans="1:256">
      <c r="A42" s="74" t="s">
        <v>45</v>
      </c>
      <c r="B42" s="74"/>
      <c r="C42" s="75"/>
      <c r="D42" s="74"/>
      <c r="E42" s="74"/>
      <c r="F42" s="74"/>
      <c r="G42" s="74"/>
      <c r="H42" s="9">
        <f>H41*0.13</f>
        <v>0</v>
      </c>
      <c r="I42" s="8"/>
      <c r="J42" s="8"/>
    </row>
    <row r="43" spans="1:256">
      <c r="A43" s="74" t="s">
        <v>46</v>
      </c>
      <c r="B43" s="74"/>
      <c r="C43" s="75"/>
      <c r="D43" s="74"/>
      <c r="E43" s="74"/>
      <c r="F43" s="74"/>
      <c r="G43" s="74"/>
      <c r="H43" s="9">
        <f>H41+H42</f>
        <v>0</v>
      </c>
      <c r="I43" s="8"/>
      <c r="J43" s="8"/>
    </row>
  </sheetData>
  <mergeCells count="5">
    <mergeCell ref="A1:J1"/>
    <mergeCell ref="A2:J2"/>
    <mergeCell ref="A41:G41"/>
    <mergeCell ref="A42:G42"/>
    <mergeCell ref="A43:G43"/>
  </mergeCells>
  <phoneticPr fontId="17" type="noConversion"/>
  <pageMargins left="0.11805555555555555" right="0.11805555555555555" top="0.27500000000000002" bottom="0.78680555555555554" header="0.27500000000000002" footer="0.31458333333333333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18"/>
  <sheetViews>
    <sheetView view="pageBreakPreview" workbookViewId="0">
      <selection activeCell="J14" sqref="J14"/>
    </sheetView>
  </sheetViews>
  <sheetFormatPr defaultRowHeight="14.25"/>
  <cols>
    <col min="1" max="1" width="4.625" style="8" customWidth="1"/>
    <col min="2" max="2" width="9.25" style="8" customWidth="1"/>
    <col min="3" max="3" width="23.75" style="8" customWidth="1"/>
    <col min="4" max="5" width="3.625" style="8" customWidth="1"/>
    <col min="6" max="6" width="10" style="3" customWidth="1"/>
    <col min="7" max="7" width="9.125" style="3" customWidth="1"/>
    <col min="8" max="8" width="10" style="3" customWidth="1"/>
    <col min="9" max="9" width="4.75" style="3" customWidth="1"/>
    <col min="10" max="10" width="16.25" style="15" customWidth="1"/>
    <col min="11" max="11" width="11.875" style="1" customWidth="1"/>
    <col min="12" max="12" width="11.5" style="1" bestFit="1" customWidth="1"/>
    <col min="13" max="253" width="9" style="1"/>
  </cols>
  <sheetData>
    <row r="1" spans="1:256" ht="20.25">
      <c r="A1" s="70" t="s">
        <v>19</v>
      </c>
      <c r="B1" s="70"/>
      <c r="C1" s="70"/>
      <c r="D1" s="70"/>
      <c r="E1" s="70"/>
      <c r="F1" s="70"/>
      <c r="G1" s="70"/>
      <c r="H1" s="70"/>
      <c r="I1" s="70"/>
      <c r="J1" s="76"/>
    </row>
    <row r="2" spans="1:256" s="1" customFormat="1">
      <c r="A2" s="72" t="s">
        <v>122</v>
      </c>
      <c r="B2" s="72"/>
      <c r="C2" s="72"/>
      <c r="D2" s="72"/>
      <c r="E2" s="72"/>
      <c r="F2" s="72"/>
      <c r="G2" s="72"/>
      <c r="H2" s="72"/>
      <c r="I2" s="77"/>
      <c r="J2" s="78"/>
      <c r="IU2"/>
      <c r="IV2"/>
    </row>
    <row r="3" spans="1:256" s="1" customFormat="1">
      <c r="A3" s="3" t="s">
        <v>2</v>
      </c>
      <c r="B3" s="4" t="s">
        <v>21</v>
      </c>
      <c r="C3" s="4" t="s">
        <v>22</v>
      </c>
      <c r="D3" s="3" t="s">
        <v>23</v>
      </c>
      <c r="E3" s="3" t="s">
        <v>24</v>
      </c>
      <c r="F3" s="5" t="s">
        <v>25</v>
      </c>
      <c r="G3" s="5" t="s">
        <v>26</v>
      </c>
      <c r="H3" s="5" t="s">
        <v>27</v>
      </c>
      <c r="I3" s="3" t="s">
        <v>28</v>
      </c>
      <c r="J3" s="18" t="s">
        <v>5</v>
      </c>
      <c r="IU3"/>
      <c r="IV3"/>
    </row>
    <row r="4" spans="1:256" s="1" customFormat="1" ht="72">
      <c r="A4" s="3">
        <v>1</v>
      </c>
      <c r="B4" s="6" t="s">
        <v>123</v>
      </c>
      <c r="C4" s="7" t="s">
        <v>124</v>
      </c>
      <c r="D4" s="3">
        <v>1</v>
      </c>
      <c r="E4" s="3" t="s">
        <v>35</v>
      </c>
      <c r="F4" s="9"/>
      <c r="G4" s="9"/>
      <c r="H4" s="9">
        <f>SUM(F4:G4)*D4</f>
        <v>0</v>
      </c>
      <c r="I4" s="3"/>
      <c r="J4" s="15"/>
      <c r="IU4"/>
      <c r="IV4"/>
    </row>
    <row r="5" spans="1:256" s="1" customFormat="1" ht="60">
      <c r="A5" s="3">
        <v>2</v>
      </c>
      <c r="B5" s="6" t="s">
        <v>125</v>
      </c>
      <c r="C5" s="4" t="s">
        <v>126</v>
      </c>
      <c r="D5" s="3">
        <v>1</v>
      </c>
      <c r="E5" s="3" t="s">
        <v>35</v>
      </c>
      <c r="F5" s="9"/>
      <c r="G5" s="9"/>
      <c r="H5" s="9">
        <f t="shared" ref="H5:H15" si="0">SUM(F5:G5)*D5</f>
        <v>0</v>
      </c>
      <c r="I5" s="3"/>
      <c r="J5" s="15"/>
      <c r="IU5"/>
      <c r="IV5"/>
    </row>
    <row r="6" spans="1:256" s="1" customFormat="1" ht="180">
      <c r="A6" s="3">
        <v>3</v>
      </c>
      <c r="B6" s="6" t="s">
        <v>127</v>
      </c>
      <c r="C6" s="6" t="s">
        <v>128</v>
      </c>
      <c r="D6" s="16">
        <v>3</v>
      </c>
      <c r="E6" s="16" t="s">
        <v>31</v>
      </c>
      <c r="F6" s="17"/>
      <c r="G6" s="17"/>
      <c r="H6" s="9">
        <f t="shared" si="0"/>
        <v>0</v>
      </c>
      <c r="I6" s="3"/>
      <c r="J6" s="19" t="s">
        <v>129</v>
      </c>
      <c r="IU6"/>
      <c r="IV6"/>
    </row>
    <row r="7" spans="1:256" s="1" customFormat="1" ht="180">
      <c r="A7" s="3">
        <v>4</v>
      </c>
      <c r="B7" s="6" t="s">
        <v>130</v>
      </c>
      <c r="C7" s="6" t="s">
        <v>128</v>
      </c>
      <c r="D7" s="16">
        <v>1</v>
      </c>
      <c r="E7" s="16" t="s">
        <v>31</v>
      </c>
      <c r="F7" s="17"/>
      <c r="G7" s="17"/>
      <c r="H7" s="9">
        <f t="shared" si="0"/>
        <v>0</v>
      </c>
      <c r="I7" s="3"/>
      <c r="J7" s="19" t="s">
        <v>129</v>
      </c>
      <c r="IU7"/>
      <c r="IV7"/>
    </row>
    <row r="8" spans="1:256" s="1" customFormat="1" ht="252">
      <c r="A8" s="3">
        <v>5</v>
      </c>
      <c r="B8" s="6" t="s">
        <v>131</v>
      </c>
      <c r="C8" s="6" t="s">
        <v>132</v>
      </c>
      <c r="D8" s="16">
        <v>3</v>
      </c>
      <c r="E8" s="16" t="s">
        <v>31</v>
      </c>
      <c r="F8" s="17"/>
      <c r="G8" s="17"/>
      <c r="H8" s="9">
        <f t="shared" si="0"/>
        <v>0</v>
      </c>
      <c r="I8" s="3"/>
      <c r="J8" s="19" t="s">
        <v>129</v>
      </c>
      <c r="IU8"/>
      <c r="IV8"/>
    </row>
    <row r="9" spans="1:256" s="1" customFormat="1" ht="180">
      <c r="A9" s="3">
        <v>6</v>
      </c>
      <c r="B9" s="6" t="s">
        <v>133</v>
      </c>
      <c r="C9" s="6" t="s">
        <v>134</v>
      </c>
      <c r="D9" s="16">
        <v>1</v>
      </c>
      <c r="E9" s="16" t="s">
        <v>31</v>
      </c>
      <c r="F9" s="17"/>
      <c r="G9" s="17"/>
      <c r="H9" s="9">
        <f t="shared" si="0"/>
        <v>0</v>
      </c>
      <c r="I9" s="3"/>
      <c r="J9" s="19" t="s">
        <v>129</v>
      </c>
      <c r="IU9"/>
      <c r="IV9"/>
    </row>
    <row r="10" spans="1:256" s="1" customFormat="1" ht="216">
      <c r="A10" s="3">
        <v>7</v>
      </c>
      <c r="B10" s="6" t="s">
        <v>135</v>
      </c>
      <c r="C10" s="7" t="s">
        <v>136</v>
      </c>
      <c r="D10" s="3">
        <v>1</v>
      </c>
      <c r="E10" s="3" t="s">
        <v>31</v>
      </c>
      <c r="F10" s="17"/>
      <c r="G10" s="17"/>
      <c r="H10" s="9">
        <f t="shared" si="0"/>
        <v>0</v>
      </c>
      <c r="I10" s="3" t="s">
        <v>137</v>
      </c>
      <c r="J10" s="19" t="s">
        <v>129</v>
      </c>
      <c r="IU10"/>
      <c r="IV10"/>
    </row>
    <row r="11" spans="1:256" s="1" customFormat="1" ht="264">
      <c r="A11" s="3">
        <v>8</v>
      </c>
      <c r="B11" s="6" t="s">
        <v>138</v>
      </c>
      <c r="C11" s="7" t="s">
        <v>139</v>
      </c>
      <c r="D11" s="3">
        <v>1</v>
      </c>
      <c r="E11" s="3" t="s">
        <v>31</v>
      </c>
      <c r="F11" s="9"/>
      <c r="G11" s="9"/>
      <c r="H11" s="9">
        <f t="shared" si="0"/>
        <v>0</v>
      </c>
      <c r="I11" s="3"/>
      <c r="J11" s="20" t="s">
        <v>140</v>
      </c>
      <c r="IU11"/>
      <c r="IV11"/>
    </row>
    <row r="12" spans="1:256" s="1" customFormat="1" ht="216">
      <c r="A12" s="3">
        <v>9</v>
      </c>
      <c r="B12" s="6" t="s">
        <v>141</v>
      </c>
      <c r="C12" s="7" t="s">
        <v>142</v>
      </c>
      <c r="D12" s="3">
        <v>1</v>
      </c>
      <c r="E12" s="3" t="s">
        <v>31</v>
      </c>
      <c r="F12" s="9"/>
      <c r="G12" s="9"/>
      <c r="H12" s="9">
        <f t="shared" si="0"/>
        <v>0</v>
      </c>
      <c r="I12" s="3"/>
      <c r="J12" s="20" t="s">
        <v>143</v>
      </c>
      <c r="IU12"/>
      <c r="IV12"/>
    </row>
    <row r="13" spans="1:256" s="1" customFormat="1" ht="216">
      <c r="A13" s="3">
        <v>10</v>
      </c>
      <c r="B13" s="6" t="s">
        <v>144</v>
      </c>
      <c r="C13" s="7" t="s">
        <v>142</v>
      </c>
      <c r="D13" s="3">
        <v>1</v>
      </c>
      <c r="E13" s="3" t="s">
        <v>31</v>
      </c>
      <c r="F13" s="9"/>
      <c r="G13" s="9"/>
      <c r="H13" s="9">
        <f t="shared" si="0"/>
        <v>0</v>
      </c>
      <c r="I13" s="3" t="s">
        <v>137</v>
      </c>
      <c r="J13" s="20" t="s">
        <v>143</v>
      </c>
      <c r="IU13"/>
      <c r="IV13"/>
    </row>
    <row r="14" spans="1:256" s="1" customFormat="1" ht="60" customHeight="1">
      <c r="A14" s="3">
        <v>11</v>
      </c>
      <c r="B14" s="6" t="s">
        <v>145</v>
      </c>
      <c r="C14" s="4" t="s">
        <v>146</v>
      </c>
      <c r="D14" s="3">
        <v>1</v>
      </c>
      <c r="E14" s="3" t="s">
        <v>31</v>
      </c>
      <c r="F14" s="9"/>
      <c r="G14" s="9"/>
      <c r="H14" s="9">
        <f t="shared" si="0"/>
        <v>0</v>
      </c>
      <c r="I14" s="3"/>
      <c r="J14" s="20" t="s">
        <v>147</v>
      </c>
      <c r="IU14"/>
      <c r="IV14"/>
    </row>
    <row r="15" spans="1:256" s="1" customFormat="1" ht="120">
      <c r="A15" s="3">
        <v>12</v>
      </c>
      <c r="B15" s="6" t="s">
        <v>148</v>
      </c>
      <c r="C15" s="7" t="s">
        <v>149</v>
      </c>
      <c r="D15" s="3">
        <v>1</v>
      </c>
      <c r="E15" s="3" t="s">
        <v>31</v>
      </c>
      <c r="F15" s="9"/>
      <c r="G15" s="9"/>
      <c r="H15" s="9">
        <f t="shared" si="0"/>
        <v>0</v>
      </c>
      <c r="I15" s="3"/>
      <c r="J15" s="15"/>
      <c r="IU15"/>
      <c r="IV15"/>
    </row>
    <row r="16" spans="1:256">
      <c r="A16" s="74" t="s">
        <v>27</v>
      </c>
      <c r="B16" s="74"/>
      <c r="C16" s="74"/>
      <c r="D16" s="74"/>
      <c r="E16" s="74"/>
      <c r="F16" s="74"/>
      <c r="G16" s="74"/>
      <c r="H16" s="9">
        <f>SUM(H4:H15)</f>
        <v>0</v>
      </c>
    </row>
    <row r="17" spans="1:8">
      <c r="A17" s="74" t="s">
        <v>45</v>
      </c>
      <c r="B17" s="74"/>
      <c r="C17" s="74"/>
      <c r="D17" s="74"/>
      <c r="E17" s="74"/>
      <c r="F17" s="74"/>
      <c r="G17" s="74"/>
      <c r="H17" s="9">
        <f>H16*0.13</f>
        <v>0</v>
      </c>
    </row>
    <row r="18" spans="1:8">
      <c r="A18" s="74" t="s">
        <v>46</v>
      </c>
      <c r="B18" s="74"/>
      <c r="C18" s="74"/>
      <c r="D18" s="74"/>
      <c r="E18" s="74"/>
      <c r="F18" s="74"/>
      <c r="G18" s="74"/>
      <c r="H18" s="9">
        <f>H16+H17</f>
        <v>0</v>
      </c>
    </row>
  </sheetData>
  <mergeCells count="5">
    <mergeCell ref="A1:J1"/>
    <mergeCell ref="A2:J2"/>
    <mergeCell ref="A16:G16"/>
    <mergeCell ref="A17:G17"/>
    <mergeCell ref="A18:G18"/>
  </mergeCells>
  <phoneticPr fontId="17" type="noConversion"/>
  <pageMargins left="0.11805555555555555" right="0.11805555555555555" top="0.27500000000000002" bottom="0.78680555555555554" header="0.27500000000000002" footer="0.3145833333333333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6"/>
  <sheetViews>
    <sheetView tabSelected="1" view="pageBreakPreview" workbookViewId="0">
      <selection activeCell="O21" sqref="O21"/>
    </sheetView>
  </sheetViews>
  <sheetFormatPr defaultRowHeight="14.25"/>
  <cols>
    <col min="1" max="1" width="4.625" style="1" customWidth="1"/>
    <col min="2" max="2" width="8.75" style="1" customWidth="1"/>
    <col min="3" max="3" width="35" style="1" customWidth="1"/>
    <col min="4" max="4" width="4.875" style="1" customWidth="1"/>
    <col min="5" max="5" width="4.625" style="1" customWidth="1"/>
    <col min="6" max="7" width="8.25" style="2" customWidth="1"/>
    <col min="8" max="8" width="11" style="2" customWidth="1"/>
    <col min="9" max="9" width="4.625" style="2" customWidth="1"/>
    <col min="10" max="10" width="4.625" style="1" customWidth="1"/>
    <col min="11" max="11" width="11.875" style="1" customWidth="1"/>
    <col min="12" max="12" width="11.5" style="1" bestFit="1" customWidth="1"/>
    <col min="13" max="253" width="9" style="1"/>
  </cols>
  <sheetData>
    <row r="1" spans="1:256" ht="20.25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65"/>
    </row>
    <row r="2" spans="1:256" s="1" customFormat="1">
      <c r="A2" s="66" t="s">
        <v>150</v>
      </c>
      <c r="B2" s="66"/>
      <c r="C2" s="66"/>
      <c r="D2" s="66"/>
      <c r="E2" s="66"/>
      <c r="F2" s="66"/>
      <c r="G2" s="66"/>
      <c r="H2" s="66"/>
      <c r="I2" s="79"/>
      <c r="J2" s="66"/>
      <c r="IU2"/>
      <c r="IV2"/>
    </row>
    <row r="3" spans="1:256" s="1" customFormat="1">
      <c r="A3" s="3" t="s">
        <v>2</v>
      </c>
      <c r="B3" s="4" t="s">
        <v>21</v>
      </c>
      <c r="C3" s="4" t="s">
        <v>22</v>
      </c>
      <c r="D3" s="3" t="s">
        <v>23</v>
      </c>
      <c r="E3" s="3" t="s">
        <v>24</v>
      </c>
      <c r="F3" s="5" t="s">
        <v>25</v>
      </c>
      <c r="G3" s="5" t="s">
        <v>26</v>
      </c>
      <c r="H3" s="5" t="s">
        <v>27</v>
      </c>
      <c r="I3" s="3" t="s">
        <v>28</v>
      </c>
      <c r="J3" s="3" t="s">
        <v>5</v>
      </c>
      <c r="IU3"/>
      <c r="IV3"/>
    </row>
    <row r="4" spans="1:256" s="1" customFormat="1">
      <c r="A4" s="3">
        <v>1</v>
      </c>
      <c r="B4" s="6" t="s">
        <v>151</v>
      </c>
      <c r="C4" s="7" t="s">
        <v>152</v>
      </c>
      <c r="D4" s="3"/>
      <c r="E4" s="3" t="s">
        <v>153</v>
      </c>
      <c r="F4" s="9"/>
      <c r="G4" s="9"/>
      <c r="H4" s="9">
        <f>SUM(F4:G4)*D4</f>
        <v>0</v>
      </c>
      <c r="I4" s="3"/>
      <c r="J4" s="8" t="s">
        <v>154</v>
      </c>
      <c r="IU4"/>
      <c r="IV4"/>
    </row>
    <row r="5" spans="1:256" s="1" customFormat="1">
      <c r="A5" s="3">
        <v>2</v>
      </c>
      <c r="B5" s="6" t="s">
        <v>151</v>
      </c>
      <c r="C5" s="7" t="s">
        <v>155</v>
      </c>
      <c r="D5" s="3"/>
      <c r="E5" s="3" t="s">
        <v>153</v>
      </c>
      <c r="F5" s="9"/>
      <c r="G5" s="9"/>
      <c r="H5" s="9">
        <f t="shared" ref="H5:H22" si="0">SUM(F5:G5)*D5</f>
        <v>0</v>
      </c>
      <c r="I5" s="3" t="s">
        <v>156</v>
      </c>
      <c r="J5" s="8"/>
      <c r="IU5"/>
      <c r="IV5"/>
    </row>
    <row r="6" spans="1:256" s="1" customFormat="1">
      <c r="A6" s="3">
        <v>3</v>
      </c>
      <c r="B6" s="6" t="s">
        <v>151</v>
      </c>
      <c r="C6" s="7" t="s">
        <v>157</v>
      </c>
      <c r="D6" s="3"/>
      <c r="E6" s="3" t="s">
        <v>153</v>
      </c>
      <c r="F6" s="9"/>
      <c r="G6" s="9"/>
      <c r="H6" s="9">
        <f t="shared" si="0"/>
        <v>0</v>
      </c>
      <c r="I6" s="3" t="s">
        <v>158</v>
      </c>
      <c r="J6" s="8"/>
      <c r="IU6"/>
      <c r="IV6"/>
    </row>
    <row r="7" spans="1:256" s="1" customFormat="1">
      <c r="A7" s="3">
        <v>4</v>
      </c>
      <c r="B7" s="6" t="s">
        <v>159</v>
      </c>
      <c r="C7" s="7" t="s">
        <v>160</v>
      </c>
      <c r="D7" s="3"/>
      <c r="E7" s="3" t="s">
        <v>153</v>
      </c>
      <c r="F7" s="9"/>
      <c r="G7" s="9"/>
      <c r="H7" s="9">
        <f t="shared" si="0"/>
        <v>0</v>
      </c>
      <c r="I7" s="3"/>
      <c r="J7" s="8" t="s">
        <v>154</v>
      </c>
      <c r="IU7"/>
      <c r="IV7"/>
    </row>
    <row r="8" spans="1:256" s="1" customFormat="1">
      <c r="A8" s="3">
        <v>5</v>
      </c>
      <c r="B8" s="6" t="s">
        <v>159</v>
      </c>
      <c r="C8" s="7" t="s">
        <v>161</v>
      </c>
      <c r="D8" s="3"/>
      <c r="E8" s="3" t="s">
        <v>153</v>
      </c>
      <c r="F8" s="9"/>
      <c r="G8" s="9"/>
      <c r="H8" s="9">
        <f t="shared" si="0"/>
        <v>0</v>
      </c>
      <c r="I8" s="3" t="s">
        <v>156</v>
      </c>
      <c r="J8" s="8"/>
      <c r="IU8"/>
      <c r="IV8"/>
    </row>
    <row r="9" spans="1:256" s="1" customFormat="1">
      <c r="A9" s="3">
        <v>6</v>
      </c>
      <c r="B9" s="11" t="s">
        <v>162</v>
      </c>
      <c r="C9" s="7" t="s">
        <v>163</v>
      </c>
      <c r="D9" s="12">
        <v>200</v>
      </c>
      <c r="E9" s="3" t="s">
        <v>153</v>
      </c>
      <c r="F9" s="9"/>
      <c r="G9" s="9"/>
      <c r="H9" s="9">
        <f t="shared" si="0"/>
        <v>0</v>
      </c>
      <c r="I9" s="3" t="s">
        <v>158</v>
      </c>
      <c r="J9" s="8"/>
      <c r="IU9"/>
      <c r="IV9"/>
    </row>
    <row r="10" spans="1:256" s="1" customFormat="1">
      <c r="A10" s="3">
        <v>7</v>
      </c>
      <c r="B10" s="6" t="s">
        <v>164</v>
      </c>
      <c r="C10" s="7" t="s">
        <v>165</v>
      </c>
      <c r="D10" s="3">
        <v>1</v>
      </c>
      <c r="E10" s="3" t="s">
        <v>44</v>
      </c>
      <c r="F10" s="9"/>
      <c r="G10" s="9"/>
      <c r="H10" s="9">
        <f t="shared" si="0"/>
        <v>0</v>
      </c>
      <c r="I10" s="3" t="s">
        <v>166</v>
      </c>
      <c r="J10" s="8"/>
      <c r="IU10"/>
      <c r="IV10"/>
    </row>
    <row r="11" spans="1:256" s="1" customFormat="1" ht="36">
      <c r="A11" s="3">
        <v>8</v>
      </c>
      <c r="B11" s="6" t="s">
        <v>167</v>
      </c>
      <c r="C11" s="7" t="s">
        <v>168</v>
      </c>
      <c r="D11" s="3"/>
      <c r="E11" s="3" t="s">
        <v>153</v>
      </c>
      <c r="F11" s="9"/>
      <c r="G11" s="9"/>
      <c r="H11" s="9">
        <f t="shared" si="0"/>
        <v>0</v>
      </c>
      <c r="I11" s="13" t="s">
        <v>169</v>
      </c>
      <c r="J11" s="8"/>
      <c r="IU11"/>
      <c r="IV11"/>
    </row>
    <row r="12" spans="1:256" s="1" customFormat="1">
      <c r="A12" s="3">
        <v>9</v>
      </c>
      <c r="B12" s="6" t="s">
        <v>167</v>
      </c>
      <c r="C12" s="7" t="s">
        <v>170</v>
      </c>
      <c r="D12" s="3"/>
      <c r="E12" s="3" t="s">
        <v>153</v>
      </c>
      <c r="F12" s="9"/>
      <c r="G12" s="9"/>
      <c r="H12" s="9">
        <f t="shared" si="0"/>
        <v>0</v>
      </c>
      <c r="I12" s="3"/>
      <c r="J12" s="8"/>
      <c r="IU12"/>
      <c r="IV12"/>
    </row>
    <row r="13" spans="1:256" s="1" customFormat="1">
      <c r="A13" s="3">
        <v>10</v>
      </c>
      <c r="B13" s="6" t="s">
        <v>171</v>
      </c>
      <c r="C13" s="7" t="s">
        <v>172</v>
      </c>
      <c r="D13" s="3">
        <v>1</v>
      </c>
      <c r="E13" s="3" t="s">
        <v>31</v>
      </c>
      <c r="F13" s="9"/>
      <c r="G13" s="9"/>
      <c r="H13" s="9">
        <f t="shared" si="0"/>
        <v>0</v>
      </c>
      <c r="I13" s="3"/>
      <c r="J13" s="8" t="s">
        <v>154</v>
      </c>
      <c r="IU13"/>
      <c r="IV13"/>
    </row>
    <row r="14" spans="1:256" s="1" customFormat="1">
      <c r="A14" s="3">
        <v>11</v>
      </c>
      <c r="B14" s="6" t="s">
        <v>171</v>
      </c>
      <c r="C14" s="7" t="s">
        <v>173</v>
      </c>
      <c r="D14" s="3">
        <v>1</v>
      </c>
      <c r="E14" s="3" t="s">
        <v>31</v>
      </c>
      <c r="F14" s="9"/>
      <c r="G14" s="9"/>
      <c r="H14" s="9">
        <f t="shared" si="0"/>
        <v>0</v>
      </c>
      <c r="I14" s="3"/>
      <c r="J14" s="8" t="s">
        <v>154</v>
      </c>
      <c r="IU14"/>
      <c r="IV14"/>
    </row>
    <row r="15" spans="1:256" s="1" customFormat="1">
      <c r="A15" s="3">
        <v>12</v>
      </c>
      <c r="B15" s="6" t="s">
        <v>174</v>
      </c>
      <c r="C15" s="7"/>
      <c r="D15" s="3">
        <v>3</v>
      </c>
      <c r="E15" s="3" t="s">
        <v>31</v>
      </c>
      <c r="F15" s="9"/>
      <c r="G15" s="9"/>
      <c r="H15" s="9">
        <f t="shared" si="0"/>
        <v>0</v>
      </c>
      <c r="I15" s="3" t="s">
        <v>175</v>
      </c>
      <c r="J15" s="8"/>
      <c r="IU15"/>
      <c r="IV15"/>
    </row>
    <row r="16" spans="1:256" s="1" customFormat="1">
      <c r="A16" s="3">
        <v>13</v>
      </c>
      <c r="B16" s="6" t="s">
        <v>176</v>
      </c>
      <c r="C16" s="7" t="s">
        <v>177</v>
      </c>
      <c r="D16" s="3">
        <v>1</v>
      </c>
      <c r="E16" s="3" t="s">
        <v>31</v>
      </c>
      <c r="F16" s="9"/>
      <c r="G16" s="9"/>
      <c r="H16" s="9">
        <f t="shared" si="0"/>
        <v>0</v>
      </c>
      <c r="I16" s="3"/>
      <c r="J16" s="8" t="s">
        <v>154</v>
      </c>
      <c r="IU16"/>
      <c r="IV16"/>
    </row>
    <row r="17" spans="1:256" s="1" customFormat="1">
      <c r="A17" s="3">
        <v>14</v>
      </c>
      <c r="B17" s="6" t="s">
        <v>178</v>
      </c>
      <c r="C17" s="7" t="s">
        <v>179</v>
      </c>
      <c r="D17" s="3">
        <v>1</v>
      </c>
      <c r="E17" s="3" t="s">
        <v>31</v>
      </c>
      <c r="F17" s="9"/>
      <c r="G17" s="9"/>
      <c r="H17" s="9">
        <f t="shared" si="0"/>
        <v>0</v>
      </c>
      <c r="I17" s="3" t="s">
        <v>175</v>
      </c>
      <c r="J17" s="8" t="s">
        <v>154</v>
      </c>
      <c r="IU17"/>
      <c r="IV17"/>
    </row>
    <row r="18" spans="1:256" s="1" customFormat="1">
      <c r="A18" s="3">
        <v>15</v>
      </c>
      <c r="B18" s="6" t="s">
        <v>178</v>
      </c>
      <c r="C18" s="7" t="s">
        <v>177</v>
      </c>
      <c r="D18" s="3">
        <v>2</v>
      </c>
      <c r="E18" s="3" t="s">
        <v>31</v>
      </c>
      <c r="F18" s="9"/>
      <c r="G18" s="9"/>
      <c r="H18" s="9">
        <f t="shared" si="0"/>
        <v>0</v>
      </c>
      <c r="I18" s="3" t="s">
        <v>175</v>
      </c>
      <c r="J18" s="8"/>
      <c r="IU18"/>
      <c r="IV18"/>
    </row>
    <row r="19" spans="1:256">
      <c r="A19" s="3">
        <v>16</v>
      </c>
      <c r="B19" s="6" t="s">
        <v>180</v>
      </c>
      <c r="C19" s="7" t="s">
        <v>181</v>
      </c>
      <c r="D19" s="3">
        <v>70</v>
      </c>
      <c r="E19" s="3" t="s">
        <v>38</v>
      </c>
      <c r="F19" s="9"/>
      <c r="G19" s="9"/>
      <c r="H19" s="9">
        <f t="shared" si="0"/>
        <v>0</v>
      </c>
      <c r="I19" s="3"/>
      <c r="J19" s="8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6">
      <c r="A20" s="3">
        <v>17</v>
      </c>
      <c r="B20" s="6" t="s">
        <v>182</v>
      </c>
      <c r="C20" s="7" t="s">
        <v>183</v>
      </c>
      <c r="D20" s="3"/>
      <c r="E20" s="3" t="s">
        <v>153</v>
      </c>
      <c r="F20" s="9"/>
      <c r="G20" s="9"/>
      <c r="H20" s="9">
        <f t="shared" si="0"/>
        <v>0</v>
      </c>
      <c r="I20" s="3"/>
      <c r="J20" s="8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6" ht="24">
      <c r="A21" s="3">
        <v>18</v>
      </c>
      <c r="B21" s="6" t="s">
        <v>184</v>
      </c>
      <c r="C21" s="7" t="s">
        <v>185</v>
      </c>
      <c r="D21" s="3">
        <v>3</v>
      </c>
      <c r="E21" s="3" t="s">
        <v>35</v>
      </c>
      <c r="F21" s="9"/>
      <c r="G21" s="9"/>
      <c r="H21" s="9">
        <f t="shared" si="0"/>
        <v>0</v>
      </c>
      <c r="I21" s="3"/>
      <c r="J21" s="8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6" ht="48">
      <c r="A22" s="3">
        <v>19</v>
      </c>
      <c r="B22" s="6" t="s">
        <v>186</v>
      </c>
      <c r="C22" s="7" t="s">
        <v>187</v>
      </c>
      <c r="D22" s="3">
        <v>1</v>
      </c>
      <c r="E22" s="3" t="s">
        <v>44</v>
      </c>
      <c r="F22" s="9"/>
      <c r="G22" s="9"/>
      <c r="H22" s="9">
        <f t="shared" si="0"/>
        <v>0</v>
      </c>
      <c r="I22" s="3"/>
      <c r="J22" s="14" t="s">
        <v>188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6">
      <c r="A23" s="67" t="s">
        <v>27</v>
      </c>
      <c r="B23" s="68"/>
      <c r="C23" s="68"/>
      <c r="D23" s="68"/>
      <c r="E23" s="68"/>
      <c r="F23" s="68"/>
      <c r="G23" s="69"/>
      <c r="H23" s="9">
        <f>SUM(H4:H22)</f>
        <v>0</v>
      </c>
      <c r="I23" s="3"/>
      <c r="J23" s="8"/>
    </row>
    <row r="24" spans="1:256">
      <c r="A24" s="67" t="s">
        <v>45</v>
      </c>
      <c r="B24" s="68"/>
      <c r="C24" s="68"/>
      <c r="D24" s="68"/>
      <c r="E24" s="68"/>
      <c r="F24" s="68"/>
      <c r="G24" s="69"/>
      <c r="H24" s="9">
        <f>H23*0.13</f>
        <v>0</v>
      </c>
      <c r="I24" s="3"/>
      <c r="J24" s="8"/>
    </row>
    <row r="25" spans="1:256">
      <c r="A25" s="67" t="s">
        <v>46</v>
      </c>
      <c r="B25" s="68"/>
      <c r="C25" s="68"/>
      <c r="D25" s="68"/>
      <c r="E25" s="68"/>
      <c r="F25" s="68"/>
      <c r="G25" s="69"/>
      <c r="H25" s="9">
        <f>H23+H24</f>
        <v>0</v>
      </c>
      <c r="I25" s="3"/>
      <c r="J25" s="8"/>
    </row>
    <row r="26" spans="1:256">
      <c r="A26" s="1" t="s">
        <v>189</v>
      </c>
    </row>
  </sheetData>
  <mergeCells count="5">
    <mergeCell ref="A1:J1"/>
    <mergeCell ref="A2:J2"/>
    <mergeCell ref="A23:G23"/>
    <mergeCell ref="A24:G24"/>
    <mergeCell ref="A25:G25"/>
  </mergeCells>
  <phoneticPr fontId="17" type="noConversion"/>
  <pageMargins left="0.11805555555555555" right="0.11805555555555555" top="0.27500000000000002" bottom="0.78680555555555554" header="0.27500000000000002" footer="0.3145833333333333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9"/>
  <sheetViews>
    <sheetView view="pageBreakPreview" zoomScale="130" workbookViewId="0">
      <selection activeCell="G5" sqref="G5"/>
    </sheetView>
  </sheetViews>
  <sheetFormatPr defaultRowHeight="14.25"/>
  <cols>
    <col min="1" max="1" width="4.625" style="1" customWidth="1"/>
    <col min="2" max="2" width="18.5" style="1" customWidth="1"/>
    <col min="3" max="3" width="24.5" style="1" customWidth="1"/>
    <col min="4" max="5" width="4.625" style="1" customWidth="1"/>
    <col min="6" max="6" width="8.25" style="2" customWidth="1"/>
    <col min="7" max="7" width="9.125" style="2" customWidth="1"/>
    <col min="8" max="8" width="11" style="2" customWidth="1"/>
    <col min="9" max="10" width="4.625" style="1" customWidth="1"/>
    <col min="11" max="11" width="11.875" style="1" customWidth="1"/>
    <col min="12" max="12" width="11.5" style="1" bestFit="1" customWidth="1"/>
    <col min="13" max="253" width="9" style="1"/>
  </cols>
  <sheetData>
    <row r="1" spans="1:256" ht="20.25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65"/>
    </row>
    <row r="2" spans="1:256" s="1" customFormat="1">
      <c r="A2" s="66" t="s">
        <v>190</v>
      </c>
      <c r="B2" s="66"/>
      <c r="C2" s="66"/>
      <c r="D2" s="66"/>
      <c r="E2" s="66"/>
      <c r="F2" s="66"/>
      <c r="G2" s="66"/>
      <c r="H2" s="66"/>
      <c r="I2" s="66"/>
      <c r="J2" s="66"/>
      <c r="IU2"/>
      <c r="IV2"/>
    </row>
    <row r="3" spans="1:256" s="1" customFormat="1">
      <c r="A3" s="3" t="s">
        <v>2</v>
      </c>
      <c r="B3" s="4" t="s">
        <v>21</v>
      </c>
      <c r="C3" s="4" t="s">
        <v>22</v>
      </c>
      <c r="D3" s="3" t="s">
        <v>23</v>
      </c>
      <c r="E3" s="3" t="s">
        <v>24</v>
      </c>
      <c r="F3" s="5" t="s">
        <v>25</v>
      </c>
      <c r="G3" s="5" t="s">
        <v>26</v>
      </c>
      <c r="H3" s="5" t="s">
        <v>27</v>
      </c>
      <c r="I3" s="3" t="s">
        <v>28</v>
      </c>
      <c r="J3" s="3" t="s">
        <v>5</v>
      </c>
      <c r="IU3"/>
      <c r="IV3"/>
    </row>
    <row r="4" spans="1:256" s="1" customFormat="1" ht="60">
      <c r="A4" s="3">
        <v>1</v>
      </c>
      <c r="B4" s="6" t="s">
        <v>191</v>
      </c>
      <c r="C4" s="7" t="s">
        <v>192</v>
      </c>
      <c r="D4" s="3">
        <v>1</v>
      </c>
      <c r="E4" s="3" t="s">
        <v>44</v>
      </c>
      <c r="F4" s="9"/>
      <c r="G4" s="9"/>
      <c r="H4" s="9">
        <f>SUM(F4:G4)*D4</f>
        <v>0</v>
      </c>
      <c r="I4" s="3"/>
      <c r="J4" s="8"/>
      <c r="IU4"/>
      <c r="IV4"/>
    </row>
    <row r="5" spans="1:256" s="1" customFormat="1" ht="84">
      <c r="A5" s="3">
        <v>2</v>
      </c>
      <c r="B5" s="6" t="s">
        <v>193</v>
      </c>
      <c r="C5" s="7" t="s">
        <v>194</v>
      </c>
      <c r="D5" s="3">
        <v>1</v>
      </c>
      <c r="E5" s="3" t="s">
        <v>35</v>
      </c>
      <c r="F5" s="9"/>
      <c r="G5" s="9"/>
      <c r="H5" s="9">
        <f>SUM(F5:G5)*D5</f>
        <v>0</v>
      </c>
      <c r="I5" s="3"/>
      <c r="J5" s="10" t="s">
        <v>195</v>
      </c>
      <c r="IU5"/>
      <c r="IV5"/>
    </row>
    <row r="6" spans="1:256" s="1" customFormat="1" ht="24">
      <c r="A6" s="3">
        <v>3</v>
      </c>
      <c r="B6" s="6" t="s">
        <v>196</v>
      </c>
      <c r="C6" s="7" t="s">
        <v>197</v>
      </c>
      <c r="D6" s="3">
        <v>2</v>
      </c>
      <c r="E6" s="3" t="s">
        <v>31</v>
      </c>
      <c r="F6" s="9"/>
      <c r="G6" s="9"/>
      <c r="H6" s="9">
        <f>SUM(F6:G6)*D6</f>
        <v>0</v>
      </c>
      <c r="I6" s="3"/>
      <c r="J6" s="8"/>
      <c r="IU6"/>
      <c r="IV6"/>
    </row>
    <row r="7" spans="1:256">
      <c r="A7" s="67" t="s">
        <v>27</v>
      </c>
      <c r="B7" s="68"/>
      <c r="C7" s="68"/>
      <c r="D7" s="68"/>
      <c r="E7" s="68"/>
      <c r="F7" s="68"/>
      <c r="G7" s="69"/>
      <c r="H7" s="9">
        <f>SUM(H4:H6)</f>
        <v>0</v>
      </c>
      <c r="I7" s="8"/>
      <c r="J7" s="8"/>
    </row>
    <row r="8" spans="1:256">
      <c r="A8" s="67" t="s">
        <v>45</v>
      </c>
      <c r="B8" s="68"/>
      <c r="C8" s="68"/>
      <c r="D8" s="68"/>
      <c r="E8" s="68"/>
      <c r="F8" s="68"/>
      <c r="G8" s="69"/>
      <c r="H8" s="9">
        <f>H7*0.13</f>
        <v>0</v>
      </c>
      <c r="I8" s="8"/>
      <c r="J8" s="8"/>
    </row>
    <row r="9" spans="1:256">
      <c r="A9" s="67" t="s">
        <v>46</v>
      </c>
      <c r="B9" s="68"/>
      <c r="C9" s="68"/>
      <c r="D9" s="68"/>
      <c r="E9" s="68"/>
      <c r="F9" s="68"/>
      <c r="G9" s="69"/>
      <c r="H9" s="9">
        <f>H7+H8</f>
        <v>0</v>
      </c>
      <c r="I9" s="8"/>
      <c r="J9" s="8"/>
    </row>
  </sheetData>
  <mergeCells count="5">
    <mergeCell ref="A1:J1"/>
    <mergeCell ref="A2:J2"/>
    <mergeCell ref="A7:G7"/>
    <mergeCell ref="A8:G8"/>
    <mergeCell ref="A9:G9"/>
  </mergeCells>
  <phoneticPr fontId="17" type="noConversion"/>
  <pageMargins left="0.11805555555555555" right="0.11805555555555555" top="0.27500000000000002" bottom="0.78680555555555554" header="0.27500000000000002" footer="0.3145833333333333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10"/>
  <sheetViews>
    <sheetView view="pageBreakPreview" zoomScale="115" workbookViewId="0">
      <selection activeCell="H16" sqref="H16"/>
    </sheetView>
  </sheetViews>
  <sheetFormatPr defaultRowHeight="14.25"/>
  <cols>
    <col min="1" max="1" width="4.625" style="1" customWidth="1"/>
    <col min="2" max="2" width="7.125" style="1" customWidth="1"/>
    <col min="3" max="3" width="34" style="1" customWidth="1"/>
    <col min="4" max="5" width="4.625" style="1" customWidth="1"/>
    <col min="6" max="6" width="8.25" style="2" customWidth="1"/>
    <col min="7" max="8" width="9.125" style="2" customWidth="1"/>
    <col min="9" max="10" width="4.625" style="1" customWidth="1"/>
    <col min="11" max="11" width="11.875" style="1" customWidth="1"/>
    <col min="12" max="12" width="11.5" style="1" bestFit="1" customWidth="1"/>
    <col min="13" max="253" width="9" style="1"/>
  </cols>
  <sheetData>
    <row r="1" spans="1:256" ht="20.25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65"/>
    </row>
    <row r="2" spans="1:256" s="1" customFormat="1">
      <c r="A2" s="66" t="s">
        <v>198</v>
      </c>
      <c r="B2" s="66"/>
      <c r="C2" s="66"/>
      <c r="D2" s="66"/>
      <c r="E2" s="66"/>
      <c r="F2" s="66"/>
      <c r="G2" s="66"/>
      <c r="H2" s="66"/>
      <c r="I2" s="66"/>
      <c r="J2" s="66"/>
      <c r="IU2"/>
      <c r="IV2"/>
    </row>
    <row r="3" spans="1:256" s="1" customFormat="1">
      <c r="A3" s="3" t="s">
        <v>2</v>
      </c>
      <c r="B3" s="4" t="s">
        <v>21</v>
      </c>
      <c r="C3" s="4" t="s">
        <v>22</v>
      </c>
      <c r="D3" s="3" t="s">
        <v>23</v>
      </c>
      <c r="E3" s="3" t="s">
        <v>24</v>
      </c>
      <c r="F3" s="5" t="s">
        <v>25</v>
      </c>
      <c r="G3" s="5" t="s">
        <v>26</v>
      </c>
      <c r="H3" s="5" t="s">
        <v>27</v>
      </c>
      <c r="I3" s="3" t="s">
        <v>28</v>
      </c>
      <c r="J3" s="3" t="s">
        <v>5</v>
      </c>
      <c r="IU3"/>
      <c r="IV3"/>
    </row>
    <row r="4" spans="1:256" s="1" customFormat="1" ht="24">
      <c r="A4" s="3">
        <v>1</v>
      </c>
      <c r="B4" s="6" t="s">
        <v>199</v>
      </c>
      <c r="C4" s="7" t="s">
        <v>200</v>
      </c>
      <c r="D4" s="3">
        <v>1</v>
      </c>
      <c r="E4" s="3" t="s">
        <v>35</v>
      </c>
      <c r="F4" s="9"/>
      <c r="G4" s="9"/>
      <c r="H4" s="9"/>
      <c r="I4" s="3" t="s">
        <v>158</v>
      </c>
      <c r="J4" s="10" t="s">
        <v>201</v>
      </c>
      <c r="IU4"/>
      <c r="IV4"/>
    </row>
    <row r="5" spans="1:256" s="1" customFormat="1">
      <c r="A5" s="3">
        <v>2</v>
      </c>
      <c r="B5" s="6" t="s">
        <v>202</v>
      </c>
      <c r="C5" s="7" t="s">
        <v>203</v>
      </c>
      <c r="D5" s="3">
        <v>2</v>
      </c>
      <c r="E5" s="3" t="s">
        <v>31</v>
      </c>
      <c r="F5" s="9"/>
      <c r="G5" s="9"/>
      <c r="H5" s="9"/>
      <c r="I5" s="3" t="s">
        <v>204</v>
      </c>
      <c r="J5" s="10"/>
      <c r="IU5"/>
      <c r="IV5"/>
    </row>
    <row r="6" spans="1:256" s="1" customFormat="1">
      <c r="A6" s="3">
        <v>3</v>
      </c>
      <c r="B6" s="6" t="s">
        <v>205</v>
      </c>
      <c r="C6" s="7" t="s">
        <v>206</v>
      </c>
      <c r="D6" s="3">
        <v>6</v>
      </c>
      <c r="E6" s="3" t="s">
        <v>101</v>
      </c>
      <c r="F6" s="9"/>
      <c r="G6" s="9"/>
      <c r="H6" s="9"/>
      <c r="I6" s="3" t="s">
        <v>207</v>
      </c>
      <c r="J6" s="10"/>
      <c r="IU6"/>
      <c r="IV6"/>
    </row>
    <row r="7" spans="1:256" s="1" customFormat="1">
      <c r="A7" s="3">
        <v>4</v>
      </c>
      <c r="B7" s="6" t="s">
        <v>208</v>
      </c>
      <c r="C7" s="7"/>
      <c r="D7" s="3">
        <v>1</v>
      </c>
      <c r="E7" s="3" t="s">
        <v>35</v>
      </c>
      <c r="F7" s="9"/>
      <c r="G7" s="9"/>
      <c r="H7" s="9"/>
      <c r="I7" s="3"/>
      <c r="J7" s="10"/>
      <c r="IU7"/>
      <c r="IV7"/>
    </row>
    <row r="8" spans="1:256">
      <c r="A8" s="67" t="s">
        <v>27</v>
      </c>
      <c r="B8" s="68"/>
      <c r="C8" s="68"/>
      <c r="D8" s="68"/>
      <c r="E8" s="68"/>
      <c r="F8" s="68"/>
      <c r="G8" s="69"/>
      <c r="H8" s="9">
        <f>SUM(H4:H7)</f>
        <v>0</v>
      </c>
      <c r="I8" s="8"/>
      <c r="J8" s="8"/>
    </row>
    <row r="9" spans="1:256">
      <c r="A9" s="67" t="s">
        <v>45</v>
      </c>
      <c r="B9" s="68"/>
      <c r="C9" s="68"/>
      <c r="D9" s="68"/>
      <c r="E9" s="68"/>
      <c r="F9" s="68"/>
      <c r="G9" s="69"/>
      <c r="H9" s="9">
        <f>H8*0.13</f>
        <v>0</v>
      </c>
      <c r="I9" s="8"/>
      <c r="J9" s="8"/>
    </row>
    <row r="10" spans="1:256">
      <c r="A10" s="67" t="s">
        <v>46</v>
      </c>
      <c r="B10" s="68"/>
      <c r="C10" s="68"/>
      <c r="D10" s="68"/>
      <c r="E10" s="68"/>
      <c r="F10" s="68"/>
      <c r="G10" s="69"/>
      <c r="H10" s="9">
        <f>H8+H9</f>
        <v>0</v>
      </c>
      <c r="I10" s="8"/>
      <c r="J10" s="8"/>
    </row>
  </sheetData>
  <mergeCells count="5">
    <mergeCell ref="A1:J1"/>
    <mergeCell ref="A2:J2"/>
    <mergeCell ref="A8:G8"/>
    <mergeCell ref="A9:G9"/>
    <mergeCell ref="A10:G10"/>
  </mergeCells>
  <phoneticPr fontId="17" type="noConversion"/>
  <pageMargins left="0.11805555555555555" right="0.11805555555555555" top="0.27500000000000002" bottom="0.78680555555555554" header="0.27500000000000002" footer="0.3145833333333333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10"/>
  <sheetViews>
    <sheetView view="pageBreakPreview" zoomScale="130" workbookViewId="0">
      <selection activeCell="D4" sqref="D4:D6"/>
    </sheetView>
  </sheetViews>
  <sheetFormatPr defaultRowHeight="14.25"/>
  <cols>
    <col min="1" max="1" width="4.625" style="1" customWidth="1"/>
    <col min="2" max="2" width="17.75" style="1" customWidth="1"/>
    <col min="3" max="3" width="28.75" style="1" customWidth="1"/>
    <col min="4" max="5" width="4.625" style="1" customWidth="1"/>
    <col min="6" max="7" width="7.375" style="2" customWidth="1"/>
    <col min="8" max="8" width="9.125" style="2" customWidth="1"/>
    <col min="9" max="9" width="4.625" style="1" customWidth="1"/>
    <col min="10" max="10" width="8.875" style="1" customWidth="1"/>
    <col min="11" max="11" width="11.875" style="1" customWidth="1"/>
    <col min="12" max="12" width="11.5" style="1" bestFit="1" customWidth="1"/>
    <col min="13" max="253" width="9" style="1"/>
  </cols>
  <sheetData>
    <row r="1" spans="1:256" ht="20.25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65"/>
    </row>
    <row r="2" spans="1:256" s="1" customFormat="1">
      <c r="A2" s="66" t="s">
        <v>209</v>
      </c>
      <c r="B2" s="66"/>
      <c r="C2" s="66"/>
      <c r="D2" s="66"/>
      <c r="E2" s="66"/>
      <c r="F2" s="66"/>
      <c r="G2" s="66"/>
      <c r="H2" s="66"/>
      <c r="I2" s="66"/>
      <c r="J2" s="66"/>
      <c r="IU2"/>
      <c r="IV2"/>
    </row>
    <row r="3" spans="1:256" s="1" customFormat="1">
      <c r="A3" s="3" t="s">
        <v>2</v>
      </c>
      <c r="B3" s="4" t="s">
        <v>21</v>
      </c>
      <c r="C3" s="4" t="s">
        <v>22</v>
      </c>
      <c r="D3" s="3" t="s">
        <v>23</v>
      </c>
      <c r="E3" s="3" t="s">
        <v>24</v>
      </c>
      <c r="F3" s="5" t="s">
        <v>25</v>
      </c>
      <c r="G3" s="5" t="s">
        <v>26</v>
      </c>
      <c r="H3" s="5" t="s">
        <v>27</v>
      </c>
      <c r="I3" s="3" t="s">
        <v>28</v>
      </c>
      <c r="J3" s="3" t="s">
        <v>5</v>
      </c>
      <c r="IU3"/>
      <c r="IV3"/>
    </row>
    <row r="4" spans="1:256" s="1" customFormat="1" ht="60">
      <c r="A4" s="3">
        <v>1</v>
      </c>
      <c r="B4" s="6" t="s">
        <v>210</v>
      </c>
      <c r="C4" s="7" t="s">
        <v>211</v>
      </c>
      <c r="D4" s="3">
        <v>17</v>
      </c>
      <c r="E4" s="3" t="s">
        <v>31</v>
      </c>
      <c r="F4" s="9"/>
      <c r="G4" s="9"/>
      <c r="H4" s="9">
        <f>SUM(F4:G4)*D4</f>
        <v>0</v>
      </c>
      <c r="I4" s="3"/>
      <c r="J4" s="10" t="s">
        <v>212</v>
      </c>
      <c r="IU4"/>
      <c r="IV4"/>
    </row>
    <row r="5" spans="1:256" s="1" customFormat="1" ht="57" customHeight="1">
      <c r="A5" s="3">
        <v>2</v>
      </c>
      <c r="B5" s="6" t="s">
        <v>213</v>
      </c>
      <c r="C5" s="7" t="s">
        <v>211</v>
      </c>
      <c r="D5" s="3">
        <v>2</v>
      </c>
      <c r="E5" s="3" t="s">
        <v>31</v>
      </c>
      <c r="F5" s="9"/>
      <c r="G5" s="9"/>
      <c r="H5" s="9">
        <f>SUM(F5:G5)*D5</f>
        <v>0</v>
      </c>
      <c r="I5" s="3"/>
      <c r="J5" s="10" t="s">
        <v>212</v>
      </c>
      <c r="IU5"/>
      <c r="IV5"/>
    </row>
    <row r="6" spans="1:256" s="1" customFormat="1" ht="72">
      <c r="A6" s="3">
        <v>3</v>
      </c>
      <c r="B6" s="6" t="s">
        <v>214</v>
      </c>
      <c r="C6" s="7" t="s">
        <v>215</v>
      </c>
      <c r="D6" s="3">
        <v>6</v>
      </c>
      <c r="E6" s="3" t="s">
        <v>31</v>
      </c>
      <c r="F6" s="9"/>
      <c r="G6" s="9"/>
      <c r="H6" s="9">
        <f>SUM(F6:G6)*D6</f>
        <v>0</v>
      </c>
      <c r="I6" s="3" t="s">
        <v>216</v>
      </c>
      <c r="J6" s="8" t="s">
        <v>217</v>
      </c>
      <c r="IU6"/>
      <c r="IV6"/>
    </row>
    <row r="7" spans="1:256" s="1" customFormat="1" ht="60">
      <c r="A7" s="3">
        <v>4</v>
      </c>
      <c r="B7" s="6" t="s">
        <v>218</v>
      </c>
      <c r="C7" s="7" t="s">
        <v>219</v>
      </c>
      <c r="D7" s="3">
        <v>25</v>
      </c>
      <c r="E7" s="3" t="s">
        <v>31</v>
      </c>
      <c r="F7" s="9"/>
      <c r="G7" s="9"/>
      <c r="H7" s="9">
        <f>SUM(F7:G7)*D7</f>
        <v>0</v>
      </c>
      <c r="I7" s="3"/>
      <c r="J7" s="8"/>
      <c r="IU7"/>
      <c r="IV7"/>
    </row>
    <row r="8" spans="1:256">
      <c r="A8" s="67" t="s">
        <v>27</v>
      </c>
      <c r="B8" s="68"/>
      <c r="C8" s="68"/>
      <c r="D8" s="68"/>
      <c r="E8" s="68"/>
      <c r="F8" s="68"/>
      <c r="G8" s="69"/>
      <c r="H8" s="9">
        <f>SUM(H4:H7)</f>
        <v>0</v>
      </c>
      <c r="I8" s="8"/>
      <c r="J8" s="8"/>
    </row>
    <row r="9" spans="1:256">
      <c r="A9" s="67" t="s">
        <v>45</v>
      </c>
      <c r="B9" s="68"/>
      <c r="C9" s="68"/>
      <c r="D9" s="68"/>
      <c r="E9" s="68"/>
      <c r="F9" s="68"/>
      <c r="G9" s="69"/>
      <c r="H9" s="9">
        <f>H8*0.13</f>
        <v>0</v>
      </c>
      <c r="I9" s="8"/>
      <c r="J9" s="8"/>
    </row>
    <row r="10" spans="1:256">
      <c r="A10" s="67" t="s">
        <v>46</v>
      </c>
      <c r="B10" s="68"/>
      <c r="C10" s="68"/>
      <c r="D10" s="68"/>
      <c r="E10" s="68"/>
      <c r="F10" s="68"/>
      <c r="G10" s="69"/>
      <c r="H10" s="9">
        <f>H8+H9</f>
        <v>0</v>
      </c>
      <c r="I10" s="8"/>
      <c r="J10" s="8"/>
    </row>
  </sheetData>
  <mergeCells count="5">
    <mergeCell ref="A1:J1"/>
    <mergeCell ref="A2:J2"/>
    <mergeCell ref="A8:G8"/>
    <mergeCell ref="A9:G9"/>
    <mergeCell ref="A10:G10"/>
  </mergeCells>
  <phoneticPr fontId="17" type="noConversion"/>
  <pageMargins left="0.11805555555555555" right="0.11805555555555555" top="0.27500000000000002" bottom="0.78680555555555554" header="0.27500000000000002" footer="0.3145833333333333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V8"/>
  <sheetViews>
    <sheetView view="pageBreakPreview" zoomScale="115" workbookViewId="0">
      <selection activeCell="A2" sqref="A2:J2"/>
    </sheetView>
  </sheetViews>
  <sheetFormatPr defaultRowHeight="14.25"/>
  <cols>
    <col min="1" max="1" width="4.625" style="1" customWidth="1"/>
    <col min="2" max="2" width="15.5" style="1" customWidth="1"/>
    <col min="3" max="3" width="29.5" style="1" customWidth="1"/>
    <col min="4" max="5" width="4.625" style="1" customWidth="1"/>
    <col min="6" max="7" width="8.25" style="2" customWidth="1"/>
    <col min="8" max="8" width="9.125" style="2" customWidth="1"/>
    <col min="9" max="9" width="4.625" style="1" customWidth="1"/>
    <col min="10" max="10" width="8.25" style="1" customWidth="1"/>
    <col min="11" max="11" width="11.875" style="1" customWidth="1"/>
    <col min="12" max="12" width="11.5" style="1" bestFit="1" customWidth="1"/>
    <col min="13" max="253" width="9" style="1"/>
  </cols>
  <sheetData>
    <row r="1" spans="1:256" ht="20.25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65"/>
    </row>
    <row r="2" spans="1:256" s="1" customFormat="1">
      <c r="A2" s="66" t="s">
        <v>220</v>
      </c>
      <c r="B2" s="66"/>
      <c r="C2" s="66"/>
      <c r="D2" s="66"/>
      <c r="E2" s="66"/>
      <c r="F2" s="66"/>
      <c r="G2" s="66"/>
      <c r="H2" s="66"/>
      <c r="I2" s="66"/>
      <c r="J2" s="66"/>
      <c r="IU2"/>
      <c r="IV2"/>
    </row>
    <row r="3" spans="1:256" s="1" customFormat="1">
      <c r="A3" s="3" t="s">
        <v>2</v>
      </c>
      <c r="B3" s="4" t="s">
        <v>21</v>
      </c>
      <c r="C3" s="4" t="s">
        <v>22</v>
      </c>
      <c r="D3" s="3" t="s">
        <v>23</v>
      </c>
      <c r="E3" s="3" t="s">
        <v>24</v>
      </c>
      <c r="F3" s="5" t="s">
        <v>25</v>
      </c>
      <c r="G3" s="5" t="s">
        <v>26</v>
      </c>
      <c r="H3" s="5" t="s">
        <v>27</v>
      </c>
      <c r="I3" s="3" t="s">
        <v>28</v>
      </c>
      <c r="J3" s="3" t="s">
        <v>5</v>
      </c>
      <c r="IU3"/>
      <c r="IV3"/>
    </row>
    <row r="4" spans="1:256" s="1" customFormat="1" ht="33" customHeight="1">
      <c r="A4" s="3">
        <v>1</v>
      </c>
      <c r="B4" s="6" t="s">
        <v>221</v>
      </c>
      <c r="C4" s="6" t="s">
        <v>222</v>
      </c>
      <c r="D4" s="3">
        <v>1</v>
      </c>
      <c r="E4" s="3" t="s">
        <v>223</v>
      </c>
      <c r="F4" s="5"/>
      <c r="G4" s="5"/>
      <c r="H4" s="5">
        <f>SUM(F4:G4)*D4</f>
        <v>0</v>
      </c>
      <c r="I4" s="3" t="s">
        <v>224</v>
      </c>
      <c r="J4" s="6"/>
      <c r="IU4"/>
      <c r="IV4"/>
    </row>
    <row r="5" spans="1:256" s="1" customFormat="1" ht="23.1" customHeight="1">
      <c r="A5" s="3">
        <v>2</v>
      </c>
      <c r="B5" s="6" t="s">
        <v>225</v>
      </c>
      <c r="C5" s="6" t="s">
        <v>226</v>
      </c>
      <c r="D5" s="3">
        <v>1</v>
      </c>
      <c r="E5" s="3" t="s">
        <v>223</v>
      </c>
      <c r="F5" s="5"/>
      <c r="G5" s="5"/>
      <c r="H5" s="5">
        <f>SUM(F5:G5)*D5</f>
        <v>0</v>
      </c>
      <c r="I5" s="3" t="s">
        <v>224</v>
      </c>
      <c r="J5" s="6"/>
      <c r="IU5"/>
      <c r="IV5"/>
    </row>
    <row r="6" spans="1:256" ht="17.100000000000001" customHeight="1">
      <c r="A6" s="67" t="s">
        <v>27</v>
      </c>
      <c r="B6" s="68"/>
      <c r="C6" s="68"/>
      <c r="D6" s="68"/>
      <c r="E6" s="68"/>
      <c r="F6" s="68"/>
      <c r="G6" s="69"/>
      <c r="H6" s="9">
        <f>SUM(H4:H5)</f>
        <v>0</v>
      </c>
      <c r="I6" s="8"/>
      <c r="J6" s="8"/>
    </row>
    <row r="7" spans="1:256" ht="17.100000000000001" customHeight="1">
      <c r="A7" s="67" t="s">
        <v>45</v>
      </c>
      <c r="B7" s="68"/>
      <c r="C7" s="68"/>
      <c r="D7" s="68"/>
      <c r="E7" s="68"/>
      <c r="F7" s="68"/>
      <c r="G7" s="69"/>
      <c r="H7" s="9">
        <f>H6*0.05</f>
        <v>0</v>
      </c>
      <c r="I7" s="8"/>
      <c r="J7" s="8"/>
    </row>
    <row r="8" spans="1:256" ht="17.100000000000001" customHeight="1">
      <c r="A8" s="67" t="s">
        <v>46</v>
      </c>
      <c r="B8" s="68"/>
      <c r="C8" s="68"/>
      <c r="D8" s="68"/>
      <c r="E8" s="68"/>
      <c r="F8" s="68"/>
      <c r="G8" s="69"/>
      <c r="H8" s="9">
        <f>H6+H7</f>
        <v>0</v>
      </c>
      <c r="I8" s="8"/>
      <c r="J8" s="8"/>
    </row>
  </sheetData>
  <mergeCells count="5">
    <mergeCell ref="A1:J1"/>
    <mergeCell ref="A2:J2"/>
    <mergeCell ref="A6:G6"/>
    <mergeCell ref="A7:G7"/>
    <mergeCell ref="A8:G8"/>
  </mergeCells>
  <phoneticPr fontId="17" type="noConversion"/>
  <pageMargins left="0.11805555555555555" right="0.11805555555555555" top="0.27500000000000002" bottom="0.78680555555555554" header="0.27500000000000002" footer="0.3145833333333333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3</vt:i4>
      </vt:variant>
    </vt:vector>
  </HeadingPairs>
  <TitlesOfParts>
    <vt:vector size="13" baseType="lpstr">
      <vt:lpstr>工程项目总价表</vt:lpstr>
      <vt:lpstr>雪花清洗设备</vt:lpstr>
      <vt:lpstr>三涂四烤自动喷涂设备</vt:lpstr>
      <vt:lpstr>净化抽供风系统工程</vt:lpstr>
      <vt:lpstr>无尘车间彩钢板结构装修工程（包含地面）</vt:lpstr>
      <vt:lpstr>设备供电、照明工程</vt:lpstr>
      <vt:lpstr>空压管道工程</vt:lpstr>
      <vt:lpstr>车间空调工程</vt:lpstr>
      <vt:lpstr>主电缆安装工程</vt:lpstr>
      <vt:lpstr>弱电安装工程</vt:lpstr>
      <vt:lpstr>工程项目总价表!Print_Area</vt:lpstr>
      <vt:lpstr>三涂四烤自动喷涂设备!Print_Area</vt:lpstr>
      <vt:lpstr>'无尘车间彩钢板结构装修工程（包含地面）'!Print_Area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000569C</cp:lastModifiedBy>
  <cp:lastPrinted>2020-09-14T08:14:14Z</cp:lastPrinted>
  <dcterms:created xsi:type="dcterms:W3CDTF">2003-12-31T17:04:56Z</dcterms:created>
  <dcterms:modified xsi:type="dcterms:W3CDTF">2024-05-19T03:59:09Z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4AFF938D6D3C4061ABD50DEC76792897_13</vt:lpwstr>
  </property>
  <property fmtid="{D5CDD505-2E9C-101B-9397-08002B2CF9AE}" pid="3" name="KSOProductBuildVer">
    <vt:lpwstr>2052-12.1.0.16120</vt:lpwstr>
  </property>
</Properties>
</file>